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RA Development\Departmental Projects\New Forms\2025 11 18 - For upload\"/>
    </mc:Choice>
  </mc:AlternateContent>
  <xr:revisionPtr revIDLastSave="0" documentId="13_ncr:1_{229A3C18-6159-4803-B5A9-7D40CE91F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NT PAGE" sheetId="9" r:id="rId1"/>
    <sheet name="DETAILS" sheetId="10" r:id="rId2"/>
    <sheet name="LOOKUPS" sheetId="3" state="hidden" r:id="rId3"/>
  </sheets>
  <definedNames>
    <definedName name="_xlnm.Print_Titles" localSheetId="1">DETAILS!$1:$2</definedName>
    <definedName name="rngEndDate">#REF!</definedName>
    <definedName name="rngFunding">'FRONT PAGE'!$AH$3</definedName>
    <definedName name="rngOverheads">#REF!</definedName>
    <definedName name="rngProjectType">'FRONT PAGE'!$F$3</definedName>
    <definedName name="rngStart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P200" i="10" l="1"/>
  <c r="AC200" i="10" s="1"/>
  <c r="P199" i="10"/>
  <c r="AD199" i="10" s="1"/>
  <c r="P198" i="10"/>
  <c r="U198" i="10" s="1"/>
  <c r="P197" i="10"/>
  <c r="W197" i="10" s="1"/>
  <c r="P196" i="10"/>
  <c r="Y196" i="10" s="1"/>
  <c r="P195" i="10"/>
  <c r="AC195" i="10" s="1"/>
  <c r="P194" i="10"/>
  <c r="AD194" i="10" s="1"/>
  <c r="P193" i="10"/>
  <c r="S193" i="10" s="1"/>
  <c r="P192" i="10"/>
  <c r="U192" i="10" s="1"/>
  <c r="P191" i="10"/>
  <c r="W191" i="10" s="1"/>
  <c r="P190" i="10"/>
  <c r="Y190" i="10" s="1"/>
  <c r="P189" i="10"/>
  <c r="AD189" i="10" s="1"/>
  <c r="P188" i="10"/>
  <c r="AD188" i="10" s="1"/>
  <c r="P187" i="10"/>
  <c r="S187" i="10" s="1"/>
  <c r="P186" i="10"/>
  <c r="U186" i="10" s="1"/>
  <c r="P185" i="10"/>
  <c r="W185" i="10" s="1"/>
  <c r="P184" i="10"/>
  <c r="Y184" i="10" s="1"/>
  <c r="P183" i="10"/>
  <c r="P182" i="10"/>
  <c r="AD182" i="10" s="1"/>
  <c r="P181" i="10"/>
  <c r="S181" i="10" s="1"/>
  <c r="P180" i="10"/>
  <c r="U180" i="10" s="1"/>
  <c r="P179" i="10"/>
  <c r="W179" i="10" s="1"/>
  <c r="P178" i="10"/>
  <c r="Y178" i="10" s="1"/>
  <c r="P177" i="10"/>
  <c r="AD177" i="10" s="1"/>
  <c r="P176" i="10"/>
  <c r="AD176" i="10" s="1"/>
  <c r="P175" i="10"/>
  <c r="S175" i="10" s="1"/>
  <c r="P174" i="10"/>
  <c r="U174" i="10" s="1"/>
  <c r="P173" i="10"/>
  <c r="W173" i="10" s="1"/>
  <c r="P172" i="10"/>
  <c r="Y172" i="10" s="1"/>
  <c r="P171" i="10"/>
  <c r="AD171" i="10" s="1"/>
  <c r="P170" i="10"/>
  <c r="R170" i="10" s="1"/>
  <c r="P169" i="10"/>
  <c r="S169" i="10" s="1"/>
  <c r="P168" i="10"/>
  <c r="U168" i="10" s="1"/>
  <c r="P167" i="10"/>
  <c r="W167" i="10" s="1"/>
  <c r="P166" i="10"/>
  <c r="Y166" i="10" s="1"/>
  <c r="P165" i="10"/>
  <c r="AC165" i="10" s="1"/>
  <c r="P164" i="10"/>
  <c r="AC164" i="10" s="1"/>
  <c r="P163" i="10"/>
  <c r="S163" i="10" s="1"/>
  <c r="P162" i="10"/>
  <c r="U162" i="10" s="1"/>
  <c r="P161" i="10"/>
  <c r="W161" i="10" s="1"/>
  <c r="P160" i="10"/>
  <c r="Y160" i="10" s="1"/>
  <c r="P159" i="10"/>
  <c r="AD159" i="10" s="1"/>
  <c r="P158" i="10"/>
  <c r="R158" i="10" s="1"/>
  <c r="P157" i="10"/>
  <c r="S157" i="10" s="1"/>
  <c r="P156" i="10"/>
  <c r="U156" i="10" s="1"/>
  <c r="P155" i="10"/>
  <c r="W155" i="10" s="1"/>
  <c r="P154" i="10"/>
  <c r="Y154" i="10" s="1"/>
  <c r="P153" i="10"/>
  <c r="AD153" i="10" s="1"/>
  <c r="P152" i="10"/>
  <c r="AC152" i="10" s="1"/>
  <c r="P151" i="10"/>
  <c r="S151" i="10" s="1"/>
  <c r="P150" i="10"/>
  <c r="U150" i="10" s="1"/>
  <c r="P149" i="10"/>
  <c r="W149" i="10" s="1"/>
  <c r="P148" i="10"/>
  <c r="Y148" i="10" s="1"/>
  <c r="P147" i="10"/>
  <c r="AC147" i="10" s="1"/>
  <c r="P146" i="10"/>
  <c r="S146" i="10" s="1"/>
  <c r="P145" i="10"/>
  <c r="S145" i="10" s="1"/>
  <c r="P144" i="10"/>
  <c r="V144" i="10" s="1"/>
  <c r="P143" i="10"/>
  <c r="AC143" i="10" s="1"/>
  <c r="P142" i="10"/>
  <c r="Y142" i="10" s="1"/>
  <c r="P141" i="10"/>
  <c r="AD141" i="10" s="1"/>
  <c r="P140" i="10"/>
  <c r="AA140" i="10" s="1"/>
  <c r="P139" i="10"/>
  <c r="T139" i="10" s="1"/>
  <c r="P138" i="10"/>
  <c r="AC138" i="10" s="1"/>
  <c r="P137" i="10"/>
  <c r="V137" i="10" s="1"/>
  <c r="P136" i="10"/>
  <c r="AD136" i="10" s="1"/>
  <c r="P135" i="10"/>
  <c r="P134" i="10"/>
  <c r="AC134" i="10" s="1"/>
  <c r="P133" i="10"/>
  <c r="AC133" i="10" s="1"/>
  <c r="P132" i="10"/>
  <c r="AC132" i="10" s="1"/>
  <c r="P131" i="10"/>
  <c r="P130" i="10"/>
  <c r="AD130" i="10" s="1"/>
  <c r="P129" i="10"/>
  <c r="AD129" i="10" s="1"/>
  <c r="P128" i="10"/>
  <c r="AC128" i="10" s="1"/>
  <c r="P127" i="10"/>
  <c r="AD127" i="10" s="1"/>
  <c r="P126" i="10"/>
  <c r="U126" i="10" s="1"/>
  <c r="P125" i="10"/>
  <c r="Y125" i="10" s="1"/>
  <c r="P124" i="10"/>
  <c r="AC124" i="10" s="1"/>
  <c r="P123" i="10"/>
  <c r="AD123" i="10" s="1"/>
  <c r="P122" i="10"/>
  <c r="S122" i="10" s="1"/>
  <c r="P121" i="10"/>
  <c r="U121" i="10" s="1"/>
  <c r="P120" i="10"/>
  <c r="W120" i="10" s="1"/>
  <c r="P119" i="10"/>
  <c r="Y119" i="10" s="1"/>
  <c r="P118" i="10"/>
  <c r="AC118" i="10" s="1"/>
  <c r="P117" i="10"/>
  <c r="AD117" i="10" s="1"/>
  <c r="P116" i="10"/>
  <c r="S116" i="10" s="1"/>
  <c r="P115" i="10"/>
  <c r="V115" i="10" s="1"/>
  <c r="P114" i="10"/>
  <c r="W114" i="10" s="1"/>
  <c r="P113" i="10"/>
  <c r="Y113" i="10" s="1"/>
  <c r="P112" i="10"/>
  <c r="AC112" i="10" s="1"/>
  <c r="P111" i="10"/>
  <c r="AD111" i="10" s="1"/>
  <c r="P110" i="10"/>
  <c r="S110" i="10" s="1"/>
  <c r="P109" i="10"/>
  <c r="V109" i="10" s="1"/>
  <c r="P108" i="10"/>
  <c r="W108" i="10" s="1"/>
  <c r="P107" i="10"/>
  <c r="Y107" i="10" s="1"/>
  <c r="P106" i="10"/>
  <c r="AC106" i="10" s="1"/>
  <c r="P105" i="10"/>
  <c r="AD105" i="10" s="1"/>
  <c r="P104" i="10"/>
  <c r="S104" i="10" s="1"/>
  <c r="P103" i="10"/>
  <c r="V103" i="10" s="1"/>
  <c r="P102" i="10"/>
  <c r="W102" i="10" s="1"/>
  <c r="P101" i="10"/>
  <c r="Y101" i="10" s="1"/>
  <c r="P100" i="10"/>
  <c r="AC100" i="10" s="1"/>
  <c r="P99" i="10"/>
  <c r="AD99" i="10" s="1"/>
  <c r="P98" i="10"/>
  <c r="S98" i="10" s="1"/>
  <c r="P97" i="10"/>
  <c r="V97" i="10" s="1"/>
  <c r="P96" i="10"/>
  <c r="W96" i="10" s="1"/>
  <c r="P95" i="10"/>
  <c r="Y95" i="10" s="1"/>
  <c r="P94" i="10"/>
  <c r="AC94" i="10" s="1"/>
  <c r="P93" i="10"/>
  <c r="AD93" i="10" s="1"/>
  <c r="P92" i="10"/>
  <c r="S92" i="10" s="1"/>
  <c r="P91" i="10"/>
  <c r="P90" i="10"/>
  <c r="W90" i="10" s="1"/>
  <c r="P89" i="10"/>
  <c r="Y89" i="10" s="1"/>
  <c r="P88" i="10"/>
  <c r="AC88" i="10" s="1"/>
  <c r="P87" i="10"/>
  <c r="AD87" i="10" s="1"/>
  <c r="P86" i="10"/>
  <c r="S86" i="10" s="1"/>
  <c r="P85" i="10"/>
  <c r="P84" i="10"/>
  <c r="W84" i="10" s="1"/>
  <c r="P83" i="10"/>
  <c r="Y83" i="10" s="1"/>
  <c r="P82" i="10"/>
  <c r="AD82" i="10" s="1"/>
  <c r="P81" i="10"/>
  <c r="P80" i="10"/>
  <c r="U80" i="10" s="1"/>
  <c r="P79" i="10"/>
  <c r="Q79" i="10" s="1"/>
  <c r="P78" i="10"/>
  <c r="AA78" i="10" s="1"/>
  <c r="P77" i="10"/>
  <c r="AC77" i="10" s="1"/>
  <c r="P76" i="10"/>
  <c r="P75" i="10"/>
  <c r="AC75" i="10" s="1"/>
  <c r="P74" i="10"/>
  <c r="AA74" i="10" s="1"/>
  <c r="P73" i="10"/>
  <c r="AD73" i="10" s="1"/>
  <c r="P72" i="10"/>
  <c r="P71" i="10"/>
  <c r="T71" i="10" s="1"/>
  <c r="P70" i="10"/>
  <c r="AC70" i="10" s="1"/>
  <c r="P69" i="10"/>
  <c r="AC69" i="10" s="1"/>
  <c r="P68" i="10"/>
  <c r="AC68" i="10" s="1"/>
  <c r="P67" i="10"/>
  <c r="AD67" i="10" s="1"/>
  <c r="P66" i="10"/>
  <c r="AD66" i="10" s="1"/>
  <c r="P65" i="10"/>
  <c r="AD65" i="10" s="1"/>
  <c r="P64" i="10"/>
  <c r="V64" i="10" s="1"/>
  <c r="P63" i="10"/>
  <c r="X63" i="10" s="1"/>
  <c r="P62" i="10"/>
  <c r="AA62" i="10" s="1"/>
  <c r="P61" i="10"/>
  <c r="AC61" i="10" s="1"/>
  <c r="P60" i="10"/>
  <c r="R60" i="10" s="1"/>
  <c r="P59" i="10"/>
  <c r="AC59" i="10" s="1"/>
  <c r="P58" i="10"/>
  <c r="V58" i="10" s="1"/>
  <c r="P57" i="10"/>
  <c r="X57" i="10" s="1"/>
  <c r="P56" i="10"/>
  <c r="AA56" i="10" s="1"/>
  <c r="P55" i="10"/>
  <c r="AC55" i="10" s="1"/>
  <c r="P54" i="10"/>
  <c r="AC54" i="10" s="1"/>
  <c r="P53" i="10"/>
  <c r="AC53" i="10" s="1"/>
  <c r="P52" i="10"/>
  <c r="V52" i="10" s="1"/>
  <c r="P51" i="10"/>
  <c r="X51" i="10" s="1"/>
  <c r="P50" i="10"/>
  <c r="AA50" i="10" s="1"/>
  <c r="P49" i="10"/>
  <c r="AC49" i="10" s="1"/>
  <c r="P48" i="10"/>
  <c r="AD48" i="10" s="1"/>
  <c r="P47" i="10"/>
  <c r="T47" i="10" s="1"/>
  <c r="P46" i="10"/>
  <c r="V46" i="10" s="1"/>
  <c r="P45" i="10"/>
  <c r="X45" i="10" s="1"/>
  <c r="P44" i="10"/>
  <c r="AA44" i="10" s="1"/>
  <c r="P43" i="10"/>
  <c r="AC43" i="10" s="1"/>
  <c r="P42" i="10"/>
  <c r="AD42" i="10" s="1"/>
  <c r="P41" i="10"/>
  <c r="T41" i="10" s="1"/>
  <c r="P40" i="10"/>
  <c r="V40" i="10" s="1"/>
  <c r="P39" i="10"/>
  <c r="X39" i="10" s="1"/>
  <c r="P38" i="10"/>
  <c r="AA38" i="10" s="1"/>
  <c r="P37" i="10"/>
  <c r="AC37" i="10" s="1"/>
  <c r="P36" i="10"/>
  <c r="AD36" i="10" s="1"/>
  <c r="P35" i="10"/>
  <c r="T35" i="10" s="1"/>
  <c r="P34" i="10"/>
  <c r="V34" i="10" s="1"/>
  <c r="P33" i="10"/>
  <c r="X33" i="10" s="1"/>
  <c r="P32" i="10"/>
  <c r="AA32" i="10" s="1"/>
  <c r="P31" i="10"/>
  <c r="AC31" i="10" s="1"/>
  <c r="P30" i="10"/>
  <c r="AD30" i="10" s="1"/>
  <c r="P29" i="10"/>
  <c r="T29" i="10" s="1"/>
  <c r="P28" i="10"/>
  <c r="V28" i="10" s="1"/>
  <c r="P27" i="10"/>
  <c r="X27" i="10" s="1"/>
  <c r="P26" i="10"/>
  <c r="AA26" i="10" s="1"/>
  <c r="P25" i="10"/>
  <c r="AC25" i="10" s="1"/>
  <c r="P24" i="10"/>
  <c r="AD24" i="10" s="1"/>
  <c r="P23" i="10"/>
  <c r="T23" i="10" s="1"/>
  <c r="P22" i="10"/>
  <c r="V22" i="10" s="1"/>
  <c r="P21" i="10"/>
  <c r="X21" i="10" s="1"/>
  <c r="P20" i="10"/>
  <c r="AA20" i="10" s="1"/>
  <c r="P19" i="10"/>
  <c r="AC19" i="10" s="1"/>
  <c r="P18" i="10"/>
  <c r="AD18" i="10" s="1"/>
  <c r="P17" i="10"/>
  <c r="T17" i="10" s="1"/>
  <c r="P16" i="10"/>
  <c r="V16" i="10" s="1"/>
  <c r="P15" i="10"/>
  <c r="X15" i="10" s="1"/>
  <c r="P14" i="10"/>
  <c r="AA14" i="10" s="1"/>
  <c r="P13" i="10"/>
  <c r="AC13" i="10" s="1"/>
  <c r="P12" i="10"/>
  <c r="AD12" i="10" s="1"/>
  <c r="P11" i="10"/>
  <c r="T11" i="10" s="1"/>
  <c r="P10" i="10"/>
  <c r="V10" i="10" s="1"/>
  <c r="P9" i="10"/>
  <c r="X9" i="10" s="1"/>
  <c r="P8" i="10"/>
  <c r="AA8" i="10" s="1"/>
  <c r="P7" i="10"/>
  <c r="AC7" i="10" s="1"/>
  <c r="P6" i="10"/>
  <c r="AD6" i="10" s="1"/>
  <c r="P5" i="10"/>
  <c r="S5" i="10" s="1"/>
  <c r="P4" i="10"/>
  <c r="V4" i="10" s="1"/>
  <c r="X126" i="10" l="1"/>
  <c r="R175" i="10"/>
  <c r="X175" i="10"/>
  <c r="R182" i="10"/>
  <c r="R200" i="10"/>
  <c r="X185" i="10"/>
  <c r="V155" i="10"/>
  <c r="R190" i="10"/>
  <c r="X19" i="10"/>
  <c r="S126" i="10"/>
  <c r="X190" i="10"/>
  <c r="X200" i="10"/>
  <c r="W115" i="10"/>
  <c r="R19" i="10"/>
  <c r="X29" i="10"/>
  <c r="R30" i="10"/>
  <c r="R164" i="10"/>
  <c r="T30" i="10"/>
  <c r="X30" i="10"/>
  <c r="AA166" i="10"/>
  <c r="R44" i="10"/>
  <c r="V67" i="10"/>
  <c r="Q115" i="10"/>
  <c r="R38" i="10"/>
  <c r="R77" i="10"/>
  <c r="X96" i="10"/>
  <c r="T147" i="10"/>
  <c r="S176" i="10"/>
  <c r="R90" i="10"/>
  <c r="W4" i="10"/>
  <c r="X120" i="10"/>
  <c r="X187" i="10"/>
  <c r="X196" i="10"/>
  <c r="X176" i="10"/>
  <c r="U41" i="10"/>
  <c r="R92" i="10"/>
  <c r="AA141" i="10"/>
  <c r="R15" i="10"/>
  <c r="R63" i="10"/>
  <c r="Q73" i="10"/>
  <c r="T92" i="10"/>
  <c r="AB38" i="10"/>
  <c r="V176" i="10"/>
  <c r="X48" i="10"/>
  <c r="S119" i="10"/>
  <c r="R27" i="10"/>
  <c r="W73" i="10"/>
  <c r="AA92" i="10"/>
  <c r="W127" i="10"/>
  <c r="U29" i="10"/>
  <c r="X166" i="10"/>
  <c r="W64" i="10"/>
  <c r="U139" i="10"/>
  <c r="V156" i="10"/>
  <c r="T163" i="10"/>
  <c r="AC177" i="10"/>
  <c r="AA186" i="10"/>
  <c r="R12" i="10"/>
  <c r="W40" i="10"/>
  <c r="AB74" i="10"/>
  <c r="T83" i="10"/>
  <c r="X95" i="10"/>
  <c r="X148" i="10"/>
  <c r="W156" i="10"/>
  <c r="AB172" i="10"/>
  <c r="R148" i="10"/>
  <c r="V83" i="10"/>
  <c r="X83" i="10"/>
  <c r="V18" i="10"/>
  <c r="X5" i="10"/>
  <c r="R14" i="10"/>
  <c r="V41" i="10"/>
  <c r="AA150" i="10"/>
  <c r="Y45" i="10"/>
  <c r="R31" i="10"/>
  <c r="T14" i="10"/>
  <c r="X89" i="10"/>
  <c r="R21" i="10"/>
  <c r="R62" i="10"/>
  <c r="S113" i="10"/>
  <c r="V14" i="10"/>
  <c r="X7" i="10"/>
  <c r="Y21" i="10"/>
  <c r="R43" i="10"/>
  <c r="AB62" i="10"/>
  <c r="X78" i="10"/>
  <c r="AA86" i="10"/>
  <c r="U92" i="10"/>
  <c r="R99" i="10"/>
  <c r="AA126" i="10"/>
  <c r="R160" i="10"/>
  <c r="T190" i="10"/>
  <c r="R39" i="10"/>
  <c r="X99" i="10"/>
  <c r="AB160" i="10"/>
  <c r="U95" i="10"/>
  <c r="R87" i="10"/>
  <c r="V127" i="10"/>
  <c r="AB137" i="10"/>
  <c r="T12" i="10"/>
  <c r="U17" i="10"/>
  <c r="R33" i="10"/>
  <c r="S60" i="10"/>
  <c r="AA95" i="10"/>
  <c r="AC141" i="10"/>
  <c r="AA147" i="10"/>
  <c r="T157" i="10"/>
  <c r="V161" i="10"/>
  <c r="U175" i="10"/>
  <c r="R194" i="10"/>
  <c r="V12" i="10"/>
  <c r="X17" i="10"/>
  <c r="W22" i="10"/>
  <c r="AA29" i="10"/>
  <c r="Y33" i="10"/>
  <c r="U60" i="10"/>
  <c r="AD147" i="10"/>
  <c r="U157" i="10"/>
  <c r="X194" i="10"/>
  <c r="X12" i="10"/>
  <c r="AA17" i="10"/>
  <c r="V47" i="10"/>
  <c r="AC67" i="10"/>
  <c r="T89" i="10"/>
  <c r="R96" i="10"/>
  <c r="Q118" i="10"/>
  <c r="AB122" i="10"/>
  <c r="R137" i="10"/>
  <c r="T142" i="10"/>
  <c r="X157" i="10"/>
  <c r="R169" i="10"/>
  <c r="V182" i="10"/>
  <c r="V89" i="10"/>
  <c r="T96" i="10"/>
  <c r="AD118" i="10"/>
  <c r="X137" i="10"/>
  <c r="X142" i="10"/>
  <c r="AA169" i="10"/>
  <c r="X182" i="10"/>
  <c r="Q59" i="10"/>
  <c r="Q94" i="10"/>
  <c r="AD96" i="10"/>
  <c r="V8" i="10"/>
  <c r="R59" i="10"/>
  <c r="V77" i="10"/>
  <c r="AD94" i="10"/>
  <c r="R105" i="10"/>
  <c r="X113" i="10"/>
  <c r="X119" i="10"/>
  <c r="T132" i="10"/>
  <c r="V149" i="10"/>
  <c r="X155" i="10"/>
  <c r="AA159" i="10"/>
  <c r="AB190" i="10"/>
  <c r="S59" i="10"/>
  <c r="AB77" i="10"/>
  <c r="T90" i="10"/>
  <c r="X105" i="10"/>
  <c r="AA119" i="10"/>
  <c r="X149" i="10"/>
  <c r="Y155" i="10"/>
  <c r="AC159" i="10"/>
  <c r="Y27" i="10"/>
  <c r="V31" i="10"/>
  <c r="T38" i="10"/>
  <c r="U59" i="10"/>
  <c r="X90" i="10"/>
  <c r="T95" i="10"/>
  <c r="Y105" i="10"/>
  <c r="AB119" i="10"/>
  <c r="X133" i="10"/>
  <c r="R146" i="10"/>
  <c r="Y149" i="10"/>
  <c r="R166" i="10"/>
  <c r="X59" i="10"/>
  <c r="T32" i="10"/>
  <c r="W53" i="10"/>
  <c r="AA59" i="10"/>
  <c r="V73" i="10"/>
  <c r="V95" i="10"/>
  <c r="S99" i="10"/>
  <c r="T120" i="10"/>
  <c r="T134" i="10"/>
  <c r="V141" i="10"/>
  <c r="Q147" i="10"/>
  <c r="T150" i="10"/>
  <c r="T193" i="10"/>
  <c r="R6" i="10"/>
  <c r="R42" i="10"/>
  <c r="AA48" i="10"/>
  <c r="AA53" i="10"/>
  <c r="R57" i="10"/>
  <c r="Q65" i="10"/>
  <c r="T66" i="10"/>
  <c r="AD70" i="10"/>
  <c r="R80" i="10"/>
  <c r="X87" i="10"/>
  <c r="V90" i="10"/>
  <c r="V94" i="10"/>
  <c r="Y96" i="10"/>
  <c r="AB101" i="10"/>
  <c r="AB113" i="10"/>
  <c r="V116" i="10"/>
  <c r="W126" i="10"/>
  <c r="R130" i="10"/>
  <c r="AC137" i="10"/>
  <c r="R145" i="10"/>
  <c r="V180" i="10"/>
  <c r="Y191" i="10"/>
  <c r="R196" i="10"/>
  <c r="T80" i="10"/>
  <c r="V6" i="10"/>
  <c r="V19" i="10"/>
  <c r="AA42" i="10"/>
  <c r="AD49" i="10"/>
  <c r="Q54" i="10"/>
  <c r="S65" i="10"/>
  <c r="U77" i="10"/>
  <c r="AA80" i="10"/>
  <c r="R84" i="10"/>
  <c r="V88" i="10"/>
  <c r="Y90" i="10"/>
  <c r="T102" i="10"/>
  <c r="Q114" i="10"/>
  <c r="R117" i="10"/>
  <c r="S125" i="10"/>
  <c r="Y126" i="10"/>
  <c r="AB130" i="10"/>
  <c r="Q136" i="10"/>
  <c r="W138" i="10"/>
  <c r="U145" i="10"/>
  <c r="X161" i="10"/>
  <c r="AA180" i="10"/>
  <c r="AA196" i="10"/>
  <c r="AA66" i="10"/>
  <c r="S54" i="10"/>
  <c r="T65" i="10"/>
  <c r="AC80" i="10"/>
  <c r="S84" i="10"/>
  <c r="AD88" i="10"/>
  <c r="R114" i="10"/>
  <c r="S117" i="10"/>
  <c r="T125" i="10"/>
  <c r="R136" i="10"/>
  <c r="AA138" i="10"/>
  <c r="V145" i="10"/>
  <c r="T145" i="10"/>
  <c r="Y15" i="10"/>
  <c r="AD19" i="10"/>
  <c r="S30" i="10"/>
  <c r="Q43" i="10"/>
  <c r="U47" i="10"/>
  <c r="T54" i="10"/>
  <c r="T62" i="10"/>
  <c r="U65" i="10"/>
  <c r="AA77" i="10"/>
  <c r="T84" i="10"/>
  <c r="T98" i="10"/>
  <c r="W103" i="10"/>
  <c r="T114" i="10"/>
  <c r="X117" i="10"/>
  <c r="U125" i="10"/>
  <c r="AD126" i="10"/>
  <c r="AA136" i="10"/>
  <c r="X145" i="10"/>
  <c r="T168" i="10"/>
  <c r="V54" i="10"/>
  <c r="V65" i="10"/>
  <c r="X84" i="10"/>
  <c r="AA98" i="10"/>
  <c r="X114" i="10"/>
  <c r="Y117" i="10"/>
  <c r="X125" i="10"/>
  <c r="AC136" i="10"/>
  <c r="AA145" i="10"/>
  <c r="V168" i="10"/>
  <c r="W198" i="10"/>
  <c r="V130" i="10"/>
  <c r="Q13" i="10"/>
  <c r="T20" i="10"/>
  <c r="V30" i="10"/>
  <c r="T43" i="10"/>
  <c r="X47" i="10"/>
  <c r="W52" i="10"/>
  <c r="AB54" i="10"/>
  <c r="W65" i="10"/>
  <c r="R68" i="10"/>
  <c r="V82" i="10"/>
  <c r="Y84" i="10"/>
  <c r="Y104" i="10"/>
  <c r="AA114" i="10"/>
  <c r="Q121" i="10"/>
  <c r="AA125" i="10"/>
  <c r="Q127" i="10"/>
  <c r="V132" i="10"/>
  <c r="V139" i="10"/>
  <c r="R143" i="10"/>
  <c r="T148" i="10"/>
  <c r="R151" i="10"/>
  <c r="W168" i="10"/>
  <c r="R178" i="10"/>
  <c r="S194" i="10"/>
  <c r="R13" i="10"/>
  <c r="V20" i="10"/>
  <c r="V43" i="10"/>
  <c r="X65" i="10"/>
  <c r="U68" i="10"/>
  <c r="AA82" i="10"/>
  <c r="T121" i="10"/>
  <c r="AB125" i="10"/>
  <c r="AA139" i="10"/>
  <c r="V143" i="10"/>
  <c r="T151" i="10"/>
  <c r="T178" i="10"/>
  <c r="V194" i="10"/>
  <c r="U199" i="10"/>
  <c r="AA6" i="10"/>
  <c r="T13" i="10"/>
  <c r="AB20" i="10"/>
  <c r="AA30" i="10"/>
  <c r="X43" i="10"/>
  <c r="R48" i="10"/>
  <c r="R53" i="10"/>
  <c r="V55" i="10"/>
  <c r="Y63" i="10"/>
  <c r="Y65" i="10"/>
  <c r="X68" i="10"/>
  <c r="Y78" i="10"/>
  <c r="AC82" i="10"/>
  <c r="AA89" i="10"/>
  <c r="W121" i="10"/>
  <c r="X143" i="10"/>
  <c r="V146" i="10"/>
  <c r="AA148" i="10"/>
  <c r="U151" i="10"/>
  <c r="X178" i="10"/>
  <c r="S6" i="10"/>
  <c r="T42" i="10"/>
  <c r="W180" i="10"/>
  <c r="AD13" i="10"/>
  <c r="X37" i="10"/>
  <c r="X41" i="10"/>
  <c r="AD43" i="10"/>
  <c r="T48" i="10"/>
  <c r="S53" i="10"/>
  <c r="Y55" i="10"/>
  <c r="AB59" i="10"/>
  <c r="AA65" i="10"/>
  <c r="AB68" i="10"/>
  <c r="S105" i="10"/>
  <c r="T113" i="10"/>
  <c r="Q126" i="10"/>
  <c r="Y137" i="10"/>
  <c r="AC146" i="10"/>
  <c r="AB148" i="10"/>
  <c r="X151" i="10"/>
  <c r="X160" i="10"/>
  <c r="AD165" i="10"/>
  <c r="U169" i="10"/>
  <c r="AA178" i="10"/>
  <c r="R65" i="10"/>
  <c r="AA5" i="10"/>
  <c r="W10" i="10"/>
  <c r="AA41" i="10"/>
  <c r="V48" i="10"/>
  <c r="U53" i="10"/>
  <c r="AB65" i="10"/>
  <c r="U113" i="10"/>
  <c r="AD115" i="10"/>
  <c r="R126" i="10"/>
  <c r="R134" i="10"/>
  <c r="AA137" i="10"/>
  <c r="T141" i="10"/>
  <c r="W144" i="10"/>
  <c r="AA151" i="10"/>
  <c r="R157" i="10"/>
  <c r="AA160" i="10"/>
  <c r="X169" i="10"/>
  <c r="R9" i="10"/>
  <c r="Q25" i="10"/>
  <c r="AB32" i="10"/>
  <c r="R36" i="10"/>
  <c r="AD37" i="10"/>
  <c r="W58" i="10"/>
  <c r="Q61" i="10"/>
  <c r="Y69" i="10"/>
  <c r="AC74" i="10"/>
  <c r="R93" i="10"/>
  <c r="Q108" i="10"/>
  <c r="R110" i="10"/>
  <c r="Q112" i="10"/>
  <c r="R129" i="10"/>
  <c r="AA144" i="10"/>
  <c r="R154" i="10"/>
  <c r="T162" i="10"/>
  <c r="V167" i="10"/>
  <c r="R181" i="10"/>
  <c r="R184" i="10"/>
  <c r="Q189" i="10"/>
  <c r="X197" i="10"/>
  <c r="V199" i="10"/>
  <c r="Q7" i="10"/>
  <c r="Y9" i="10"/>
  <c r="R18" i="10"/>
  <c r="U23" i="10"/>
  <c r="R25" i="10"/>
  <c r="S36" i="10"/>
  <c r="W46" i="10"/>
  <c r="R50" i="10"/>
  <c r="T53" i="10"/>
  <c r="U54" i="10"/>
  <c r="AA55" i="10"/>
  <c r="AD59" i="10"/>
  <c r="R61" i="10"/>
  <c r="X73" i="10"/>
  <c r="AA83" i="10"/>
  <c r="R86" i="10"/>
  <c r="S93" i="10"/>
  <c r="AB95" i="10"/>
  <c r="W97" i="10"/>
  <c r="Q100" i="10"/>
  <c r="Q102" i="10"/>
  <c r="R104" i="10"/>
  <c r="Q106" i="10"/>
  <c r="R108" i="10"/>
  <c r="T110" i="10"/>
  <c r="V112" i="10"/>
  <c r="S114" i="10"/>
  <c r="R116" i="10"/>
  <c r="Q120" i="10"/>
  <c r="V121" i="10"/>
  <c r="R123" i="10"/>
  <c r="AB126" i="10"/>
  <c r="AA129" i="10"/>
  <c r="T136" i="10"/>
  <c r="R140" i="10"/>
  <c r="AA142" i="10"/>
  <c r="T154" i="10"/>
  <c r="AA156" i="10"/>
  <c r="V162" i="10"/>
  <c r="Q165" i="10"/>
  <c r="X167" i="10"/>
  <c r="R173" i="10"/>
  <c r="AA175" i="10"/>
  <c r="T181" i="10"/>
  <c r="T184" i="10"/>
  <c r="R187" i="10"/>
  <c r="AC189" i="10"/>
  <c r="V192" i="10"/>
  <c r="Y197" i="10"/>
  <c r="X199" i="10"/>
  <c r="T5" i="10"/>
  <c r="U5" i="10"/>
  <c r="T7" i="10"/>
  <c r="AA12" i="10"/>
  <c r="AB14" i="10"/>
  <c r="S18" i="10"/>
  <c r="X23" i="10"/>
  <c r="T25" i="10"/>
  <c r="W28" i="10"/>
  <c r="T36" i="10"/>
  <c r="T50" i="10"/>
  <c r="AB55" i="10"/>
  <c r="S61" i="10"/>
  <c r="R70" i="10"/>
  <c r="AA73" i="10"/>
  <c r="R75" i="10"/>
  <c r="V78" i="10"/>
  <c r="AB83" i="10"/>
  <c r="T86" i="10"/>
  <c r="X93" i="10"/>
  <c r="V100" i="10"/>
  <c r="R102" i="10"/>
  <c r="T104" i="10"/>
  <c r="V106" i="10"/>
  <c r="S108" i="10"/>
  <c r="U110" i="10"/>
  <c r="AD112" i="10"/>
  <c r="T116" i="10"/>
  <c r="R120" i="10"/>
  <c r="S123" i="10"/>
  <c r="AC129" i="10"/>
  <c r="AC140" i="10"/>
  <c r="AB142" i="10"/>
  <c r="X154" i="10"/>
  <c r="W162" i="10"/>
  <c r="AA165" i="10"/>
  <c r="Y167" i="10"/>
  <c r="X173" i="10"/>
  <c r="U181" i="10"/>
  <c r="X184" i="10"/>
  <c r="T187" i="10"/>
  <c r="W192" i="10"/>
  <c r="Y199" i="10"/>
  <c r="V7" i="10"/>
  <c r="T18" i="10"/>
  <c r="R20" i="10"/>
  <c r="AA23" i="10"/>
  <c r="V25" i="10"/>
  <c r="Q31" i="10"/>
  <c r="V36" i="10"/>
  <c r="Q47" i="10"/>
  <c r="AB48" i="10"/>
  <c r="AB50" i="10"/>
  <c r="V53" i="10"/>
  <c r="X54" i="10"/>
  <c r="AD55" i="10"/>
  <c r="Q60" i="10"/>
  <c r="T61" i="10"/>
  <c r="T68" i="10"/>
  <c r="AC73" i="10"/>
  <c r="Q82" i="10"/>
  <c r="U86" i="10"/>
  <c r="U89" i="10"/>
  <c r="AA90" i="10"/>
  <c r="Q96" i="10"/>
  <c r="R98" i="10"/>
  <c r="AD100" i="10"/>
  <c r="S102" i="10"/>
  <c r="U104" i="10"/>
  <c r="AD106" i="10"/>
  <c r="T108" i="10"/>
  <c r="Y110" i="10"/>
  <c r="V114" i="10"/>
  <c r="U116" i="10"/>
  <c r="W118" i="10"/>
  <c r="S120" i="10"/>
  <c r="AD121" i="10"/>
  <c r="Y123" i="10"/>
  <c r="AB136" i="10"/>
  <c r="R138" i="10"/>
  <c r="AA154" i="10"/>
  <c r="T160" i="10"/>
  <c r="AA162" i="10"/>
  <c r="Y173" i="10"/>
  <c r="R176" i="10"/>
  <c r="AB178" i="10"/>
  <c r="X181" i="10"/>
  <c r="AA184" i="10"/>
  <c r="U187" i="10"/>
  <c r="AA192" i="10"/>
  <c r="V198" i="10"/>
  <c r="AA199" i="10"/>
  <c r="X25" i="10"/>
  <c r="X36" i="10"/>
  <c r="U61" i="10"/>
  <c r="V108" i="10"/>
  <c r="AA110" i="10"/>
  <c r="AB154" i="10"/>
  <c r="AA181" i="10"/>
  <c r="AB184" i="10"/>
  <c r="AD7" i="10"/>
  <c r="U11" i="10"/>
  <c r="X18" i="10"/>
  <c r="R24" i="10"/>
  <c r="AD25" i="10"/>
  <c r="T31" i="10"/>
  <c r="W34" i="10"/>
  <c r="AA36" i="10"/>
  <c r="S42" i="10"/>
  <c r="Q49" i="10"/>
  <c r="R51" i="10"/>
  <c r="X53" i="10"/>
  <c r="AD54" i="10"/>
  <c r="R56" i="10"/>
  <c r="T59" i="10"/>
  <c r="T60" i="10"/>
  <c r="V61" i="10"/>
  <c r="V68" i="10"/>
  <c r="R74" i="10"/>
  <c r="S96" i="10"/>
  <c r="U98" i="10"/>
  <c r="S101" i="10"/>
  <c r="V102" i="10"/>
  <c r="AA104" i="10"/>
  <c r="S107" i="10"/>
  <c r="X108" i="10"/>
  <c r="AB110" i="10"/>
  <c r="Y114" i="10"/>
  <c r="Y116" i="10"/>
  <c r="V120" i="10"/>
  <c r="R122" i="10"/>
  <c r="Q124" i="10"/>
  <c r="T127" i="10"/>
  <c r="T130" i="10"/>
  <c r="S134" i="10"/>
  <c r="Y138" i="10"/>
  <c r="R152" i="10"/>
  <c r="R163" i="10"/>
  <c r="V174" i="10"/>
  <c r="X179" i="10"/>
  <c r="AA187" i="10"/>
  <c r="R193" i="10"/>
  <c r="AA198" i="10"/>
  <c r="Q200" i="10"/>
  <c r="X11" i="10"/>
  <c r="AA18" i="10"/>
  <c r="S24" i="10"/>
  <c r="R49" i="10"/>
  <c r="Y51" i="10"/>
  <c r="T56" i="10"/>
  <c r="Y61" i="10"/>
  <c r="T74" i="10"/>
  <c r="T101" i="10"/>
  <c r="X102" i="10"/>
  <c r="AB104" i="10"/>
  <c r="T107" i="10"/>
  <c r="Y108" i="10"/>
  <c r="AA116" i="10"/>
  <c r="T122" i="10"/>
  <c r="W124" i="10"/>
  <c r="W174" i="10"/>
  <c r="Y179" i="10"/>
  <c r="R8" i="10"/>
  <c r="AA11" i="10"/>
  <c r="V13" i="10"/>
  <c r="W16" i="10"/>
  <c r="T24" i="10"/>
  <c r="R26" i="10"/>
  <c r="X31" i="10"/>
  <c r="U35" i="10"/>
  <c r="Q37" i="10"/>
  <c r="Y39" i="10"/>
  <c r="V42" i="10"/>
  <c r="T44" i="10"/>
  <c r="AA47" i="10"/>
  <c r="T49" i="10"/>
  <c r="AD53" i="10"/>
  <c r="Q55" i="10"/>
  <c r="AB56" i="10"/>
  <c r="V59" i="10"/>
  <c r="V60" i="10"/>
  <c r="AA61" i="10"/>
  <c r="Y68" i="10"/>
  <c r="U74" i="10"/>
  <c r="T77" i="10"/>
  <c r="V84" i="10"/>
  <c r="S87" i="10"/>
  <c r="AB89" i="10"/>
  <c r="V96" i="10"/>
  <c r="AB98" i="10"/>
  <c r="U101" i="10"/>
  <c r="Y102" i="10"/>
  <c r="U107" i="10"/>
  <c r="AA108" i="10"/>
  <c r="R111" i="10"/>
  <c r="AD114" i="10"/>
  <c r="AB116" i="10"/>
  <c r="T119" i="10"/>
  <c r="Y120" i="10"/>
  <c r="U122" i="10"/>
  <c r="AD124" i="10"/>
  <c r="T126" i="10"/>
  <c r="X134" i="10"/>
  <c r="T137" i="10"/>
  <c r="Y143" i="10"/>
  <c r="V150" i="10"/>
  <c r="Q153" i="10"/>
  <c r="AA157" i="10"/>
  <c r="U163" i="10"/>
  <c r="T166" i="10"/>
  <c r="AA168" i="10"/>
  <c r="R172" i="10"/>
  <c r="AA174" i="10"/>
  <c r="S182" i="10"/>
  <c r="Y185" i="10"/>
  <c r="R188" i="10"/>
  <c r="AA190" i="10"/>
  <c r="U193" i="10"/>
  <c r="T196" i="10"/>
  <c r="Q199" i="10"/>
  <c r="S200" i="10"/>
  <c r="T6" i="10"/>
  <c r="T8" i="10"/>
  <c r="X13" i="10"/>
  <c r="Q19" i="10"/>
  <c r="V24" i="10"/>
  <c r="T26" i="10"/>
  <c r="AD31" i="10"/>
  <c r="V35" i="10"/>
  <c r="R37" i="10"/>
  <c r="X42" i="10"/>
  <c r="AB44" i="10"/>
  <c r="V49" i="10"/>
  <c r="R55" i="10"/>
  <c r="W59" i="10"/>
  <c r="X60" i="10"/>
  <c r="AB61" i="10"/>
  <c r="AA68" i="10"/>
  <c r="V74" i="10"/>
  <c r="V101" i="10"/>
  <c r="AA102" i="10"/>
  <c r="X107" i="10"/>
  <c r="AD108" i="10"/>
  <c r="S111" i="10"/>
  <c r="AA113" i="10"/>
  <c r="U119" i="10"/>
  <c r="AA120" i="10"/>
  <c r="V122" i="10"/>
  <c r="V126" i="10"/>
  <c r="AB127" i="10"/>
  <c r="W150" i="10"/>
  <c r="AA153" i="10"/>
  <c r="X163" i="10"/>
  <c r="T172" i="10"/>
  <c r="S188" i="10"/>
  <c r="X193" i="10"/>
  <c r="R199" i="10"/>
  <c r="T200" i="10"/>
  <c r="X24" i="10"/>
  <c r="AB26" i="10"/>
  <c r="X35" i="10"/>
  <c r="T37" i="10"/>
  <c r="X49" i="10"/>
  <c r="S55" i="10"/>
  <c r="AB60" i="10"/>
  <c r="AD61" i="10"/>
  <c r="X74" i="10"/>
  <c r="X101" i="10"/>
  <c r="AD102" i="10"/>
  <c r="AA107" i="10"/>
  <c r="X111" i="10"/>
  <c r="AD120" i="10"/>
  <c r="Y122" i="10"/>
  <c r="AC153" i="10"/>
  <c r="AA163" i="10"/>
  <c r="X172" i="10"/>
  <c r="V186" i="10"/>
  <c r="V188" i="10"/>
  <c r="AA193" i="10"/>
  <c r="S199" i="10"/>
  <c r="X6" i="10"/>
  <c r="AB8" i="10"/>
  <c r="S12" i="10"/>
  <c r="T19" i="10"/>
  <c r="AA24" i="10"/>
  <c r="R32" i="10"/>
  <c r="AA35" i="10"/>
  <c r="V37" i="10"/>
  <c r="R45" i="10"/>
  <c r="S48" i="10"/>
  <c r="Y49" i="10"/>
  <c r="Q53" i="10"/>
  <c r="R54" i="10"/>
  <c r="T55" i="10"/>
  <c r="Y57" i="10"/>
  <c r="Y59" i="10"/>
  <c r="AD60" i="10"/>
  <c r="T73" i="10"/>
  <c r="X77" i="10"/>
  <c r="U83" i="10"/>
  <c r="AA84" i="10"/>
  <c r="Q88" i="10"/>
  <c r="S90" i="10"/>
  <c r="AB92" i="10"/>
  <c r="AA96" i="10"/>
  <c r="AA101" i="10"/>
  <c r="AB107" i="10"/>
  <c r="W109" i="10"/>
  <c r="Y111" i="10"/>
  <c r="AA122" i="10"/>
  <c r="W128" i="10"/>
  <c r="R142" i="10"/>
  <c r="T156" i="10"/>
  <c r="Y161" i="10"/>
  <c r="AB166" i="10"/>
  <c r="T169" i="10"/>
  <c r="AA172" i="10"/>
  <c r="T175" i="10"/>
  <c r="W186" i="10"/>
  <c r="X188" i="10"/>
  <c r="X191" i="10"/>
  <c r="AB196" i="10"/>
  <c r="T199" i="10"/>
  <c r="AD200" i="10"/>
  <c r="W72" i="10"/>
  <c r="U72" i="10"/>
  <c r="AD72" i="10"/>
  <c r="Q72" i="10"/>
  <c r="AB72" i="10"/>
  <c r="AC72" i="10"/>
  <c r="AA72" i="10"/>
  <c r="Y72" i="10"/>
  <c r="X72" i="10"/>
  <c r="V72" i="10"/>
  <c r="T72" i="10"/>
  <c r="S72" i="10"/>
  <c r="R72" i="10"/>
  <c r="V5" i="10"/>
  <c r="X10" i="10"/>
  <c r="V11" i="10"/>
  <c r="AC14" i="10"/>
  <c r="X16" i="10"/>
  <c r="V17" i="10"/>
  <c r="AC20" i="10"/>
  <c r="AA21" i="10"/>
  <c r="X22" i="10"/>
  <c r="V23" i="10"/>
  <c r="AC26" i="10"/>
  <c r="AA27" i="10"/>
  <c r="X28" i="10"/>
  <c r="V29" i="10"/>
  <c r="AC32" i="10"/>
  <c r="AA33" i="10"/>
  <c r="X34" i="10"/>
  <c r="AC38" i="10"/>
  <c r="AA39" i="10"/>
  <c r="X40" i="10"/>
  <c r="AC44" i="10"/>
  <c r="AA45" i="10"/>
  <c r="X46" i="10"/>
  <c r="AC50" i="10"/>
  <c r="AA51" i="10"/>
  <c r="X52" i="10"/>
  <c r="AC56" i="10"/>
  <c r="AA57" i="10"/>
  <c r="X58" i="10"/>
  <c r="AC62" i="10"/>
  <c r="AA63" i="10"/>
  <c r="X64" i="10"/>
  <c r="U66" i="10"/>
  <c r="W67" i="10"/>
  <c r="AA69" i="10"/>
  <c r="AB76" i="10"/>
  <c r="Y76" i="10"/>
  <c r="U76" i="10"/>
  <c r="S76" i="10"/>
  <c r="X4" i="10"/>
  <c r="R7" i="10"/>
  <c r="AC8" i="10"/>
  <c r="AA9" i="10"/>
  <c r="AA15" i="10"/>
  <c r="Y4" i="10"/>
  <c r="W5" i="10"/>
  <c r="U6" i="10"/>
  <c r="S7" i="10"/>
  <c r="Q8" i="10"/>
  <c r="AD8" i="10"/>
  <c r="AB9" i="10"/>
  <c r="Y10" i="10"/>
  <c r="W11" i="10"/>
  <c r="U12" i="10"/>
  <c r="S13" i="10"/>
  <c r="Q14" i="10"/>
  <c r="AD14" i="10"/>
  <c r="AB15" i="10"/>
  <c r="Y16" i="10"/>
  <c r="W17" i="10"/>
  <c r="U18" i="10"/>
  <c r="S19" i="10"/>
  <c r="Q20" i="10"/>
  <c r="AD20" i="10"/>
  <c r="AB21" i="10"/>
  <c r="Y22" i="10"/>
  <c r="W23" i="10"/>
  <c r="U24" i="10"/>
  <c r="S25" i="10"/>
  <c r="Q26" i="10"/>
  <c r="AD26" i="10"/>
  <c r="AB27" i="10"/>
  <c r="Y28" i="10"/>
  <c r="W29" i="10"/>
  <c r="U30" i="10"/>
  <c r="S31" i="10"/>
  <c r="Q32" i="10"/>
  <c r="AD32" i="10"/>
  <c r="AB33" i="10"/>
  <c r="Y34" i="10"/>
  <c r="W35" i="10"/>
  <c r="U36" i="10"/>
  <c r="S37" i="10"/>
  <c r="Q38" i="10"/>
  <c r="AD38" i="10"/>
  <c r="AB39" i="10"/>
  <c r="Y40" i="10"/>
  <c r="W41" i="10"/>
  <c r="U42" i="10"/>
  <c r="S43" i="10"/>
  <c r="Q44" i="10"/>
  <c r="AD44" i="10"/>
  <c r="AB45" i="10"/>
  <c r="Y46" i="10"/>
  <c r="W47" i="10"/>
  <c r="U48" i="10"/>
  <c r="S49" i="10"/>
  <c r="Q50" i="10"/>
  <c r="AD50" i="10"/>
  <c r="AB51" i="10"/>
  <c r="Y52" i="10"/>
  <c r="Q56" i="10"/>
  <c r="AD56" i="10"/>
  <c r="AB57" i="10"/>
  <c r="Y58" i="10"/>
  <c r="Q62" i="10"/>
  <c r="AD62" i="10"/>
  <c r="AB63" i="10"/>
  <c r="Y64" i="10"/>
  <c r="V66" i="10"/>
  <c r="X67" i="10"/>
  <c r="Y71" i="10"/>
  <c r="W71" i="10"/>
  <c r="AD71" i="10"/>
  <c r="Q71" i="10"/>
  <c r="Q76" i="10"/>
  <c r="AA4" i="10"/>
  <c r="AC15" i="10"/>
  <c r="AC21" i="10"/>
  <c r="AA22" i="10"/>
  <c r="AC27" i="10"/>
  <c r="AA28" i="10"/>
  <c r="AC33" i="10"/>
  <c r="AA34" i="10"/>
  <c r="AC39" i="10"/>
  <c r="AA40" i="10"/>
  <c r="AC45" i="10"/>
  <c r="AA46" i="10"/>
  <c r="AC51" i="10"/>
  <c r="AA52" i="10"/>
  <c r="AC57" i="10"/>
  <c r="AA58" i="10"/>
  <c r="AC63" i="10"/>
  <c r="AA64" i="10"/>
  <c r="X66" i="10"/>
  <c r="AA67" i="10"/>
  <c r="AB70" i="10"/>
  <c r="Y70" i="10"/>
  <c r="S70" i="10"/>
  <c r="R71" i="10"/>
  <c r="R76" i="10"/>
  <c r="AC9" i="10"/>
  <c r="AA10" i="10"/>
  <c r="AA16" i="10"/>
  <c r="AB4" i="10"/>
  <c r="Y5" i="10"/>
  <c r="W6" i="10"/>
  <c r="U7" i="10"/>
  <c r="S8" i="10"/>
  <c r="Q9" i="10"/>
  <c r="AD9" i="10"/>
  <c r="AB10" i="10"/>
  <c r="Y11" i="10"/>
  <c r="W12" i="10"/>
  <c r="U13" i="10"/>
  <c r="S14" i="10"/>
  <c r="Q15" i="10"/>
  <c r="AD15" i="10"/>
  <c r="AB16" i="10"/>
  <c r="Y17" i="10"/>
  <c r="W18" i="10"/>
  <c r="U19" i="10"/>
  <c r="S20" i="10"/>
  <c r="Q21" i="10"/>
  <c r="AD21" i="10"/>
  <c r="AB22" i="10"/>
  <c r="Y23" i="10"/>
  <c r="W24" i="10"/>
  <c r="U25" i="10"/>
  <c r="S26" i="10"/>
  <c r="Q27" i="10"/>
  <c r="AD27" i="10"/>
  <c r="AB28" i="10"/>
  <c r="Y29" i="10"/>
  <c r="W30" i="10"/>
  <c r="U31" i="10"/>
  <c r="S32" i="10"/>
  <c r="Q33" i="10"/>
  <c r="AD33" i="10"/>
  <c r="AB34" i="10"/>
  <c r="Y35" i="10"/>
  <c r="W36" i="10"/>
  <c r="U37" i="10"/>
  <c r="S38" i="10"/>
  <c r="Q39" i="10"/>
  <c r="AD39" i="10"/>
  <c r="AB40" i="10"/>
  <c r="Y41" i="10"/>
  <c r="W42" i="10"/>
  <c r="U43" i="10"/>
  <c r="S44" i="10"/>
  <c r="Q45" i="10"/>
  <c r="AD45" i="10"/>
  <c r="AB46" i="10"/>
  <c r="Y47" i="10"/>
  <c r="W48" i="10"/>
  <c r="U49" i="10"/>
  <c r="S50" i="10"/>
  <c r="Q51" i="10"/>
  <c r="AD51" i="10"/>
  <c r="AB52" i="10"/>
  <c r="Y53" i="10"/>
  <c r="W54" i="10"/>
  <c r="U55" i="10"/>
  <c r="S56" i="10"/>
  <c r="Q57" i="10"/>
  <c r="AD57" i="10"/>
  <c r="AB58" i="10"/>
  <c r="W60" i="10"/>
  <c r="S62" i="10"/>
  <c r="Q63" i="10"/>
  <c r="AD63" i="10"/>
  <c r="AB64" i="10"/>
  <c r="Y66" i="10"/>
  <c r="AB67" i="10"/>
  <c r="Q70" i="10"/>
  <c r="S71" i="10"/>
  <c r="AD75" i="10"/>
  <c r="Q75" i="10"/>
  <c r="AB75" i="10"/>
  <c r="W75" i="10"/>
  <c r="U75" i="10"/>
  <c r="T76" i="10"/>
  <c r="U79" i="10"/>
  <c r="S79" i="10"/>
  <c r="AD79" i="10"/>
  <c r="AB79" i="10"/>
  <c r="AA79" i="10"/>
  <c r="Y79" i="10"/>
  <c r="X79" i="10"/>
  <c r="V91" i="10"/>
  <c r="U91" i="10"/>
  <c r="T91" i="10"/>
  <c r="S91" i="10"/>
  <c r="R91" i="10"/>
  <c r="AD91" i="10"/>
  <c r="Q91" i="10"/>
  <c r="AC91" i="10"/>
  <c r="AB91" i="10"/>
  <c r="AA91" i="10"/>
  <c r="Y91" i="10"/>
  <c r="X91" i="10"/>
  <c r="AC16" i="10"/>
  <c r="AC28" i="10"/>
  <c r="AC34" i="10"/>
  <c r="AC40" i="10"/>
  <c r="AC46" i="10"/>
  <c r="AC52" i="10"/>
  <c r="AC58" i="10"/>
  <c r="AC64" i="10"/>
  <c r="AD69" i="10"/>
  <c r="Q69" i="10"/>
  <c r="AB69" i="10"/>
  <c r="U69" i="10"/>
  <c r="V76" i="10"/>
  <c r="AD81" i="10"/>
  <c r="Q81" i="10"/>
  <c r="AB81" i="10"/>
  <c r="Y81" i="10"/>
  <c r="W81" i="10"/>
  <c r="V81" i="10"/>
  <c r="U81" i="10"/>
  <c r="T81" i="10"/>
  <c r="W91" i="10"/>
  <c r="AC4" i="10"/>
  <c r="AC10" i="10"/>
  <c r="AC22" i="10"/>
  <c r="Q4" i="10"/>
  <c r="AD4" i="10"/>
  <c r="AB5" i="10"/>
  <c r="Y6" i="10"/>
  <c r="W7" i="10"/>
  <c r="U8" i="10"/>
  <c r="S9" i="10"/>
  <c r="Q10" i="10"/>
  <c r="AD10" i="10"/>
  <c r="AB11" i="10"/>
  <c r="Y12" i="10"/>
  <c r="W13" i="10"/>
  <c r="U14" i="10"/>
  <c r="S15" i="10"/>
  <c r="Q16" i="10"/>
  <c r="AD16" i="10"/>
  <c r="AB17" i="10"/>
  <c r="Y18" i="10"/>
  <c r="W19" i="10"/>
  <c r="U20" i="10"/>
  <c r="S21" i="10"/>
  <c r="Q22" i="10"/>
  <c r="AD22" i="10"/>
  <c r="AB23" i="10"/>
  <c r="Y24" i="10"/>
  <c r="W25" i="10"/>
  <c r="U26" i="10"/>
  <c r="S27" i="10"/>
  <c r="Q28" i="10"/>
  <c r="AD28" i="10"/>
  <c r="AB29" i="10"/>
  <c r="Y30" i="10"/>
  <c r="W31" i="10"/>
  <c r="U32" i="10"/>
  <c r="S33" i="10"/>
  <c r="Q34" i="10"/>
  <c r="AD34" i="10"/>
  <c r="AB35" i="10"/>
  <c r="Y36" i="10"/>
  <c r="W37" i="10"/>
  <c r="U38" i="10"/>
  <c r="S39" i="10"/>
  <c r="Q40" i="10"/>
  <c r="AD40" i="10"/>
  <c r="AB41" i="10"/>
  <c r="Y42" i="10"/>
  <c r="W43" i="10"/>
  <c r="U44" i="10"/>
  <c r="S45" i="10"/>
  <c r="Q46" i="10"/>
  <c r="AD46" i="10"/>
  <c r="AB47" i="10"/>
  <c r="Y48" i="10"/>
  <c r="W49" i="10"/>
  <c r="U50" i="10"/>
  <c r="S51" i="10"/>
  <c r="Q52" i="10"/>
  <c r="AD52" i="10"/>
  <c r="AB53" i="10"/>
  <c r="Y54" i="10"/>
  <c r="W55" i="10"/>
  <c r="U56" i="10"/>
  <c r="S57" i="10"/>
  <c r="Q58" i="10"/>
  <c r="AD58" i="10"/>
  <c r="Y60" i="10"/>
  <c r="W61" i="10"/>
  <c r="U62" i="10"/>
  <c r="S63" i="10"/>
  <c r="Q64" i="10"/>
  <c r="AD64" i="10"/>
  <c r="AC66" i="10"/>
  <c r="R69" i="10"/>
  <c r="T70" i="10"/>
  <c r="U71" i="10"/>
  <c r="S75" i="10"/>
  <c r="W76" i="10"/>
  <c r="R79" i="10"/>
  <c r="R81" i="10"/>
  <c r="AC5" i="10"/>
  <c r="T15" i="10"/>
  <c r="R16" i="10"/>
  <c r="AC17" i="10"/>
  <c r="T21" i="10"/>
  <c r="R22" i="10"/>
  <c r="AC23" i="10"/>
  <c r="V26" i="10"/>
  <c r="T27" i="10"/>
  <c r="R28" i="10"/>
  <c r="AC29" i="10"/>
  <c r="V32" i="10"/>
  <c r="T33" i="10"/>
  <c r="R34" i="10"/>
  <c r="AC35" i="10"/>
  <c r="V38" i="10"/>
  <c r="T39" i="10"/>
  <c r="R40" i="10"/>
  <c r="AC41" i="10"/>
  <c r="V44" i="10"/>
  <c r="T45" i="10"/>
  <c r="R46" i="10"/>
  <c r="AC47" i="10"/>
  <c r="V50" i="10"/>
  <c r="T51" i="10"/>
  <c r="R52" i="10"/>
  <c r="AA54" i="10"/>
  <c r="X55" i="10"/>
  <c r="V56" i="10"/>
  <c r="T57" i="10"/>
  <c r="R58" i="10"/>
  <c r="AA60" i="10"/>
  <c r="X61" i="10"/>
  <c r="V62" i="10"/>
  <c r="T63" i="10"/>
  <c r="R64" i="10"/>
  <c r="AC65" i="10"/>
  <c r="S68" i="10"/>
  <c r="AD68" i="10"/>
  <c r="Q68" i="10"/>
  <c r="W68" i="10"/>
  <c r="S69" i="10"/>
  <c r="U70" i="10"/>
  <c r="V71" i="10"/>
  <c r="S74" i="10"/>
  <c r="AD74" i="10"/>
  <c r="Q74" i="10"/>
  <c r="Y74" i="10"/>
  <c r="W74" i="10"/>
  <c r="T75" i="10"/>
  <c r="X76" i="10"/>
  <c r="T79" i="10"/>
  <c r="S81" i="10"/>
  <c r="R4" i="10"/>
  <c r="T9" i="10"/>
  <c r="AC11" i="10"/>
  <c r="S4" i="10"/>
  <c r="Q5" i="10"/>
  <c r="AD5" i="10"/>
  <c r="AB6" i="10"/>
  <c r="Y7" i="10"/>
  <c r="W8" i="10"/>
  <c r="U9" i="10"/>
  <c r="S10" i="10"/>
  <c r="Q11" i="10"/>
  <c r="AD11" i="10"/>
  <c r="AB12" i="10"/>
  <c r="Y13" i="10"/>
  <c r="W14" i="10"/>
  <c r="U15" i="10"/>
  <c r="S16" i="10"/>
  <c r="Q17" i="10"/>
  <c r="AD17" i="10"/>
  <c r="AB18" i="10"/>
  <c r="Y19" i="10"/>
  <c r="W20" i="10"/>
  <c r="U21" i="10"/>
  <c r="S22" i="10"/>
  <c r="Q23" i="10"/>
  <c r="AD23" i="10"/>
  <c r="AB24" i="10"/>
  <c r="Y25" i="10"/>
  <c r="W26" i="10"/>
  <c r="U27" i="10"/>
  <c r="S28" i="10"/>
  <c r="Q29" i="10"/>
  <c r="AD29" i="10"/>
  <c r="AB30" i="10"/>
  <c r="Y31" i="10"/>
  <c r="W32" i="10"/>
  <c r="U33" i="10"/>
  <c r="S34" i="10"/>
  <c r="Q35" i="10"/>
  <c r="AD35" i="10"/>
  <c r="AB36" i="10"/>
  <c r="Y37" i="10"/>
  <c r="W38" i="10"/>
  <c r="U39" i="10"/>
  <c r="S40" i="10"/>
  <c r="Q41" i="10"/>
  <c r="AD41" i="10"/>
  <c r="AB42" i="10"/>
  <c r="Y43" i="10"/>
  <c r="W44" i="10"/>
  <c r="U45" i="10"/>
  <c r="S46" i="10"/>
  <c r="AD47" i="10"/>
  <c r="W50" i="10"/>
  <c r="U51" i="10"/>
  <c r="S52" i="10"/>
  <c r="W56" i="10"/>
  <c r="U57" i="10"/>
  <c r="S58" i="10"/>
  <c r="W62" i="10"/>
  <c r="U63" i="10"/>
  <c r="S64" i="10"/>
  <c r="W66" i="10"/>
  <c r="AB66" i="10"/>
  <c r="U67" i="10"/>
  <c r="S67" i="10"/>
  <c r="Y67" i="10"/>
  <c r="T69" i="10"/>
  <c r="V70" i="10"/>
  <c r="X71" i="10"/>
  <c r="V75" i="10"/>
  <c r="AA76" i="10"/>
  <c r="W78" i="10"/>
  <c r="U78" i="10"/>
  <c r="AD78" i="10"/>
  <c r="Q78" i="10"/>
  <c r="AC78" i="10"/>
  <c r="AB78" i="10"/>
  <c r="V79" i="10"/>
  <c r="X81" i="10"/>
  <c r="U85" i="10"/>
  <c r="T85" i="10"/>
  <c r="S85" i="10"/>
  <c r="R85" i="10"/>
  <c r="AD85" i="10"/>
  <c r="Q85" i="10"/>
  <c r="AB85" i="10"/>
  <c r="AA85" i="10"/>
  <c r="Y85" i="10"/>
  <c r="X85" i="10"/>
  <c r="R5" i="10"/>
  <c r="AC6" i="10"/>
  <c r="AA7" i="10"/>
  <c r="V9" i="10"/>
  <c r="R11" i="10"/>
  <c r="AC12" i="10"/>
  <c r="AA13" i="10"/>
  <c r="X14" i="10"/>
  <c r="V15" i="10"/>
  <c r="T16" i="10"/>
  <c r="R17" i="10"/>
  <c r="AC18" i="10"/>
  <c r="AA19" i="10"/>
  <c r="X20" i="10"/>
  <c r="V21" i="10"/>
  <c r="T22" i="10"/>
  <c r="R23" i="10"/>
  <c r="AC24" i="10"/>
  <c r="AA25" i="10"/>
  <c r="X26" i="10"/>
  <c r="V27" i="10"/>
  <c r="T28" i="10"/>
  <c r="R29" i="10"/>
  <c r="AC30" i="10"/>
  <c r="AA31" i="10"/>
  <c r="X32" i="10"/>
  <c r="V33" i="10"/>
  <c r="T34" i="10"/>
  <c r="R35" i="10"/>
  <c r="AC36" i="10"/>
  <c r="AA37" i="10"/>
  <c r="X38" i="10"/>
  <c r="V39" i="10"/>
  <c r="T40" i="10"/>
  <c r="R41" i="10"/>
  <c r="AC42" i="10"/>
  <c r="AA43" i="10"/>
  <c r="X44" i="10"/>
  <c r="V45" i="10"/>
  <c r="T46" i="10"/>
  <c r="R47" i="10"/>
  <c r="AC48" i="10"/>
  <c r="AA49" i="10"/>
  <c r="X50" i="10"/>
  <c r="V51" i="10"/>
  <c r="T52" i="10"/>
  <c r="X56" i="10"/>
  <c r="V57" i="10"/>
  <c r="T58" i="10"/>
  <c r="AC60" i="10"/>
  <c r="X62" i="10"/>
  <c r="V63" i="10"/>
  <c r="T64" i="10"/>
  <c r="Q66" i="10"/>
  <c r="Q67" i="10"/>
  <c r="V69" i="10"/>
  <c r="W70" i="10"/>
  <c r="AA71" i="10"/>
  <c r="U73" i="10"/>
  <c r="S73" i="10"/>
  <c r="AB73" i="10"/>
  <c r="Y73" i="10"/>
  <c r="X75" i="10"/>
  <c r="AC76" i="10"/>
  <c r="R78" i="10"/>
  <c r="W79" i="10"/>
  <c r="AA81" i="10"/>
  <c r="V85" i="10"/>
  <c r="R10" i="10"/>
  <c r="T4" i="10"/>
  <c r="X8" i="10"/>
  <c r="T10" i="10"/>
  <c r="U4" i="10"/>
  <c r="Q6" i="10"/>
  <c r="AB7" i="10"/>
  <c r="Y8" i="10"/>
  <c r="W9" i="10"/>
  <c r="U10" i="10"/>
  <c r="S11" i="10"/>
  <c r="Q12" i="10"/>
  <c r="AB13" i="10"/>
  <c r="Y14" i="10"/>
  <c r="W15" i="10"/>
  <c r="U16" i="10"/>
  <c r="S17" i="10"/>
  <c r="Q18" i="10"/>
  <c r="AB19" i="10"/>
  <c r="Y20" i="10"/>
  <c r="W21" i="10"/>
  <c r="U22" i="10"/>
  <c r="S23" i="10"/>
  <c r="Q24" i="10"/>
  <c r="AB25" i="10"/>
  <c r="Y26" i="10"/>
  <c r="W27" i="10"/>
  <c r="U28" i="10"/>
  <c r="S29" i="10"/>
  <c r="Q30" i="10"/>
  <c r="AB31" i="10"/>
  <c r="Y32" i="10"/>
  <c r="W33" i="10"/>
  <c r="U34" i="10"/>
  <c r="S35" i="10"/>
  <c r="Q36" i="10"/>
  <c r="AB37" i="10"/>
  <c r="Y38" i="10"/>
  <c r="W39" i="10"/>
  <c r="U40" i="10"/>
  <c r="S41" i="10"/>
  <c r="Q42" i="10"/>
  <c r="AB43" i="10"/>
  <c r="Y44" i="10"/>
  <c r="W45" i="10"/>
  <c r="U46" i="10"/>
  <c r="S47" i="10"/>
  <c r="Q48" i="10"/>
  <c r="AB49" i="10"/>
  <c r="Y50" i="10"/>
  <c r="W51" i="10"/>
  <c r="U52" i="10"/>
  <c r="Y56" i="10"/>
  <c r="W57" i="10"/>
  <c r="U58" i="10"/>
  <c r="Y62" i="10"/>
  <c r="W63" i="10"/>
  <c r="U64" i="10"/>
  <c r="R66" i="10"/>
  <c r="R67" i="10"/>
  <c r="W69" i="10"/>
  <c r="X70" i="10"/>
  <c r="AB71" i="10"/>
  <c r="Y75" i="10"/>
  <c r="AD76" i="10"/>
  <c r="S78" i="10"/>
  <c r="AC79" i="10"/>
  <c r="AC81" i="10"/>
  <c r="W85" i="10"/>
  <c r="W131" i="10"/>
  <c r="U131" i="10"/>
  <c r="S131" i="10"/>
  <c r="AD131" i="10"/>
  <c r="Q131" i="10"/>
  <c r="AC131" i="10"/>
  <c r="AB131" i="10"/>
  <c r="AA131" i="10"/>
  <c r="Y131" i="10"/>
  <c r="X131" i="10"/>
  <c r="V131" i="10"/>
  <c r="T131" i="10"/>
  <c r="R131" i="10"/>
  <c r="AB135" i="10"/>
  <c r="Y135" i="10"/>
  <c r="W135" i="10"/>
  <c r="U135" i="10"/>
  <c r="AD135" i="10"/>
  <c r="AC135" i="10"/>
  <c r="AA135" i="10"/>
  <c r="X135" i="10"/>
  <c r="V135" i="10"/>
  <c r="T135" i="10"/>
  <c r="S135" i="10"/>
  <c r="R135" i="10"/>
  <c r="Q135" i="10"/>
  <c r="S66" i="10"/>
  <c r="T67" i="10"/>
  <c r="X69" i="10"/>
  <c r="AA70" i="10"/>
  <c r="AC71" i="10"/>
  <c r="R73" i="10"/>
  <c r="AA75" i="10"/>
  <c r="Y77" i="10"/>
  <c r="W77" i="10"/>
  <c r="S77" i="10"/>
  <c r="AD77" i="10"/>
  <c r="Q77" i="10"/>
  <c r="T78" i="10"/>
  <c r="S80" i="10"/>
  <c r="AD80" i="10"/>
  <c r="Q80" i="10"/>
  <c r="AB80" i="10"/>
  <c r="Y80" i="10"/>
  <c r="X80" i="10"/>
  <c r="W80" i="10"/>
  <c r="V80" i="10"/>
  <c r="AB82" i="10"/>
  <c r="Y82" i="10"/>
  <c r="X82" i="10"/>
  <c r="W82" i="10"/>
  <c r="U82" i="10"/>
  <c r="T82" i="10"/>
  <c r="S82" i="10"/>
  <c r="R82" i="10"/>
  <c r="AC85" i="10"/>
  <c r="AC83" i="10"/>
  <c r="V86" i="10"/>
  <c r="T87" i="10"/>
  <c r="R88" i="10"/>
  <c r="AC89" i="10"/>
  <c r="V92" i="10"/>
  <c r="T93" i="10"/>
  <c r="R94" i="10"/>
  <c r="AC95" i="10"/>
  <c r="X97" i="10"/>
  <c r="V98" i="10"/>
  <c r="T99" i="10"/>
  <c r="R100" i="10"/>
  <c r="AC101" i="10"/>
  <c r="X103" i="10"/>
  <c r="V104" i="10"/>
  <c r="T105" i="10"/>
  <c r="R106" i="10"/>
  <c r="AC107" i="10"/>
  <c r="X109" i="10"/>
  <c r="V110" i="10"/>
  <c r="T111" i="10"/>
  <c r="R112" i="10"/>
  <c r="AC113" i="10"/>
  <c r="X115" i="10"/>
  <c r="T117" i="10"/>
  <c r="R118" i="10"/>
  <c r="AC119" i="10"/>
  <c r="X121" i="10"/>
  <c r="T123" i="10"/>
  <c r="R124" i="10"/>
  <c r="AC125" i="10"/>
  <c r="X127" i="10"/>
  <c r="X128" i="10"/>
  <c r="W132" i="10"/>
  <c r="AA133" i="10"/>
  <c r="S140" i="10"/>
  <c r="S152" i="10"/>
  <c r="S164" i="10"/>
  <c r="Q83" i="10"/>
  <c r="AD83" i="10"/>
  <c r="AB84" i="10"/>
  <c r="W86" i="10"/>
  <c r="U87" i="10"/>
  <c r="S88" i="10"/>
  <c r="Q89" i="10"/>
  <c r="AD89" i="10"/>
  <c r="AB90" i="10"/>
  <c r="W92" i="10"/>
  <c r="U93" i="10"/>
  <c r="S94" i="10"/>
  <c r="Q95" i="10"/>
  <c r="AD95" i="10"/>
  <c r="AB96" i="10"/>
  <c r="Y97" i="10"/>
  <c r="W98" i="10"/>
  <c r="U99" i="10"/>
  <c r="S100" i="10"/>
  <c r="Q101" i="10"/>
  <c r="AD101" i="10"/>
  <c r="AB102" i="10"/>
  <c r="Y103" i="10"/>
  <c r="W104" i="10"/>
  <c r="U105" i="10"/>
  <c r="S106" i="10"/>
  <c r="Q107" i="10"/>
  <c r="AD107" i="10"/>
  <c r="AB108" i="10"/>
  <c r="Y109" i="10"/>
  <c r="W110" i="10"/>
  <c r="U111" i="10"/>
  <c r="S112" i="10"/>
  <c r="Q113" i="10"/>
  <c r="AD113" i="10"/>
  <c r="AB114" i="10"/>
  <c r="Y115" i="10"/>
  <c r="W116" i="10"/>
  <c r="U117" i="10"/>
  <c r="S118" i="10"/>
  <c r="Q119" i="10"/>
  <c r="AD119" i="10"/>
  <c r="AB120" i="10"/>
  <c r="Y121" i="10"/>
  <c r="W122" i="10"/>
  <c r="U123" i="10"/>
  <c r="S124" i="10"/>
  <c r="Q125" i="10"/>
  <c r="AD125" i="10"/>
  <c r="Y127" i="10"/>
  <c r="AA128" i="10"/>
  <c r="Y130" i="10"/>
  <c r="W130" i="10"/>
  <c r="U130" i="10"/>
  <c r="S130" i="10"/>
  <c r="X132" i="10"/>
  <c r="V136" i="10"/>
  <c r="S139" i="10"/>
  <c r="AD139" i="10"/>
  <c r="Q139" i="10"/>
  <c r="AB139" i="10"/>
  <c r="Y139" i="10"/>
  <c r="T140" i="10"/>
  <c r="U144" i="10"/>
  <c r="S144" i="10"/>
  <c r="R144" i="10"/>
  <c r="AD144" i="10"/>
  <c r="Q144" i="10"/>
  <c r="AB144" i="10"/>
  <c r="Y144" i="10"/>
  <c r="X144" i="10"/>
  <c r="AB177" i="10"/>
  <c r="AA177" i="10"/>
  <c r="Y177" i="10"/>
  <c r="X177" i="10"/>
  <c r="W177" i="10"/>
  <c r="V177" i="10"/>
  <c r="U177" i="10"/>
  <c r="T177" i="10"/>
  <c r="S177" i="10"/>
  <c r="R177" i="10"/>
  <c r="AB195" i="10"/>
  <c r="AA195" i="10"/>
  <c r="Y195" i="10"/>
  <c r="X195" i="10"/>
  <c r="W195" i="10"/>
  <c r="V195" i="10"/>
  <c r="U195" i="10"/>
  <c r="T195" i="10"/>
  <c r="S195" i="10"/>
  <c r="R195" i="10"/>
  <c r="R83" i="10"/>
  <c r="AC84" i="10"/>
  <c r="X86" i="10"/>
  <c r="V87" i="10"/>
  <c r="T88" i="10"/>
  <c r="R89" i="10"/>
  <c r="AC90" i="10"/>
  <c r="X92" i="10"/>
  <c r="V93" i="10"/>
  <c r="T94" i="10"/>
  <c r="R95" i="10"/>
  <c r="AC96" i="10"/>
  <c r="AA97" i="10"/>
  <c r="X98" i="10"/>
  <c r="V99" i="10"/>
  <c r="T100" i="10"/>
  <c r="R101" i="10"/>
  <c r="AC102" i="10"/>
  <c r="AA103" i="10"/>
  <c r="X104" i="10"/>
  <c r="V105" i="10"/>
  <c r="T106" i="10"/>
  <c r="R107" i="10"/>
  <c r="AC108" i="10"/>
  <c r="AA109" i="10"/>
  <c r="X110" i="10"/>
  <c r="V111" i="10"/>
  <c r="T112" i="10"/>
  <c r="R113" i="10"/>
  <c r="AC114" i="10"/>
  <c r="AA115" i="10"/>
  <c r="X116" i="10"/>
  <c r="V117" i="10"/>
  <c r="T118" i="10"/>
  <c r="R119" i="10"/>
  <c r="AC120" i="10"/>
  <c r="AA121" i="10"/>
  <c r="X122" i="10"/>
  <c r="V123" i="10"/>
  <c r="T124" i="10"/>
  <c r="R125" i="10"/>
  <c r="AC126" i="10"/>
  <c r="AA127" i="10"/>
  <c r="Q130" i="10"/>
  <c r="Y132" i="10"/>
  <c r="AD134" i="10"/>
  <c r="Q134" i="10"/>
  <c r="AB134" i="10"/>
  <c r="Y134" i="10"/>
  <c r="W134" i="10"/>
  <c r="X136" i="10"/>
  <c r="R139" i="10"/>
  <c r="V140" i="10"/>
  <c r="T144" i="10"/>
  <c r="AD146" i="10"/>
  <c r="Q146" i="10"/>
  <c r="AB146" i="10"/>
  <c r="AA146" i="10"/>
  <c r="Y146" i="10"/>
  <c r="X146" i="10"/>
  <c r="W146" i="10"/>
  <c r="U146" i="10"/>
  <c r="T146" i="10"/>
  <c r="AB153" i="10"/>
  <c r="Y153" i="10"/>
  <c r="X153" i="10"/>
  <c r="W153" i="10"/>
  <c r="V153" i="10"/>
  <c r="U153" i="10"/>
  <c r="T153" i="10"/>
  <c r="S153" i="10"/>
  <c r="R153" i="10"/>
  <c r="AB165" i="10"/>
  <c r="Y165" i="10"/>
  <c r="X165" i="10"/>
  <c r="W165" i="10"/>
  <c r="V165" i="10"/>
  <c r="U165" i="10"/>
  <c r="T165" i="10"/>
  <c r="S165" i="10"/>
  <c r="R165" i="10"/>
  <c r="Q177" i="10"/>
  <c r="Q195" i="10"/>
  <c r="S83" i="10"/>
  <c r="Q84" i="10"/>
  <c r="AD84" i="10"/>
  <c r="Y86" i="10"/>
  <c r="W87" i="10"/>
  <c r="U88" i="10"/>
  <c r="S89" i="10"/>
  <c r="Q90" i="10"/>
  <c r="AD90" i="10"/>
  <c r="Y92" i="10"/>
  <c r="W93" i="10"/>
  <c r="U94" i="10"/>
  <c r="S95" i="10"/>
  <c r="AB97" i="10"/>
  <c r="Y98" i="10"/>
  <c r="W99" i="10"/>
  <c r="U100" i="10"/>
  <c r="AB103" i="10"/>
  <c r="W105" i="10"/>
  <c r="U106" i="10"/>
  <c r="AB109" i="10"/>
  <c r="W111" i="10"/>
  <c r="U112" i="10"/>
  <c r="AB115" i="10"/>
  <c r="W117" i="10"/>
  <c r="U118" i="10"/>
  <c r="AB121" i="10"/>
  <c r="W123" i="10"/>
  <c r="U124" i="10"/>
  <c r="AB129" i="10"/>
  <c r="Y129" i="10"/>
  <c r="W129" i="10"/>
  <c r="U129" i="10"/>
  <c r="AA132" i="10"/>
  <c r="X140" i="10"/>
  <c r="AC97" i="10"/>
  <c r="AC103" i="10"/>
  <c r="AC109" i="10"/>
  <c r="AC115" i="10"/>
  <c r="V118" i="10"/>
  <c r="AC121" i="10"/>
  <c r="X123" i="10"/>
  <c r="V124" i="10"/>
  <c r="AC127" i="10"/>
  <c r="Q129" i="10"/>
  <c r="U138" i="10"/>
  <c r="S138" i="10"/>
  <c r="AD138" i="10"/>
  <c r="Q138" i="10"/>
  <c r="AB138" i="10"/>
  <c r="AD158" i="10"/>
  <c r="Q158" i="10"/>
  <c r="AB158" i="10"/>
  <c r="AA158" i="10"/>
  <c r="Y158" i="10"/>
  <c r="X158" i="10"/>
  <c r="W158" i="10"/>
  <c r="V158" i="10"/>
  <c r="U158" i="10"/>
  <c r="T158" i="10"/>
  <c r="AD170" i="10"/>
  <c r="Q170" i="10"/>
  <c r="AB170" i="10"/>
  <c r="AA170" i="10"/>
  <c r="Y170" i="10"/>
  <c r="X170" i="10"/>
  <c r="W170" i="10"/>
  <c r="V170" i="10"/>
  <c r="U170" i="10"/>
  <c r="T170" i="10"/>
  <c r="AD195" i="10"/>
  <c r="AB86" i="10"/>
  <c r="Y87" i="10"/>
  <c r="W88" i="10"/>
  <c r="Y93" i="10"/>
  <c r="W94" i="10"/>
  <c r="Q97" i="10"/>
  <c r="AD97" i="10"/>
  <c r="Y99" i="10"/>
  <c r="W100" i="10"/>
  <c r="Q103" i="10"/>
  <c r="AD103" i="10"/>
  <c r="W106" i="10"/>
  <c r="Q109" i="10"/>
  <c r="AD109" i="10"/>
  <c r="W112" i="10"/>
  <c r="AD128" i="10"/>
  <c r="Q128" i="10"/>
  <c r="AB128" i="10"/>
  <c r="Y128" i="10"/>
  <c r="S133" i="10"/>
  <c r="AD133" i="10"/>
  <c r="Q133" i="10"/>
  <c r="AB133" i="10"/>
  <c r="Y133" i="10"/>
  <c r="AB183" i="10"/>
  <c r="AA183" i="10"/>
  <c r="Y183" i="10"/>
  <c r="X183" i="10"/>
  <c r="W183" i="10"/>
  <c r="V183" i="10"/>
  <c r="U183" i="10"/>
  <c r="T183" i="10"/>
  <c r="S183" i="10"/>
  <c r="R183" i="10"/>
  <c r="AC86" i="10"/>
  <c r="AA87" i="10"/>
  <c r="X88" i="10"/>
  <c r="AC92" i="10"/>
  <c r="AA93" i="10"/>
  <c r="X94" i="10"/>
  <c r="R97" i="10"/>
  <c r="AC98" i="10"/>
  <c r="AA99" i="10"/>
  <c r="X100" i="10"/>
  <c r="R103" i="10"/>
  <c r="AC104" i="10"/>
  <c r="AA105" i="10"/>
  <c r="X106" i="10"/>
  <c r="V107" i="10"/>
  <c r="R109" i="10"/>
  <c r="AC110" i="10"/>
  <c r="AA111" i="10"/>
  <c r="X112" i="10"/>
  <c r="V113" i="10"/>
  <c r="R115" i="10"/>
  <c r="AC116" i="10"/>
  <c r="AA117" i="10"/>
  <c r="X118" i="10"/>
  <c r="V119" i="10"/>
  <c r="R121" i="10"/>
  <c r="AC122" i="10"/>
  <c r="AA123" i="10"/>
  <c r="X124" i="10"/>
  <c r="V125" i="10"/>
  <c r="R127" i="10"/>
  <c r="R128" i="10"/>
  <c r="S129" i="10"/>
  <c r="X130" i="10"/>
  <c r="R133" i="10"/>
  <c r="U134" i="10"/>
  <c r="T138" i="10"/>
  <c r="W139" i="10"/>
  <c r="AB141" i="10"/>
  <c r="Y141" i="10"/>
  <c r="X141" i="10"/>
  <c r="W141" i="10"/>
  <c r="U141" i="10"/>
  <c r="S141" i="10"/>
  <c r="R141" i="10"/>
  <c r="AC144" i="10"/>
  <c r="S158" i="10"/>
  <c r="S170" i="10"/>
  <c r="Q183" i="10"/>
  <c r="W83" i="10"/>
  <c r="U84" i="10"/>
  <c r="Q86" i="10"/>
  <c r="AD86" i="10"/>
  <c r="AB87" i="10"/>
  <c r="Y88" i="10"/>
  <c r="W89" i="10"/>
  <c r="U90" i="10"/>
  <c r="Q92" i="10"/>
  <c r="AD92" i="10"/>
  <c r="AB93" i="10"/>
  <c r="Y94" i="10"/>
  <c r="W95" i="10"/>
  <c r="U96" i="10"/>
  <c r="S97" i="10"/>
  <c r="Q98" i="10"/>
  <c r="AD98" i="10"/>
  <c r="AB99" i="10"/>
  <c r="Y100" i="10"/>
  <c r="W101" i="10"/>
  <c r="U102" i="10"/>
  <c r="S103" i="10"/>
  <c r="Q104" i="10"/>
  <c r="AD104" i="10"/>
  <c r="AB105" i="10"/>
  <c r="Y106" i="10"/>
  <c r="W107" i="10"/>
  <c r="U108" i="10"/>
  <c r="S109" i="10"/>
  <c r="Q110" i="10"/>
  <c r="AD110" i="10"/>
  <c r="AB111" i="10"/>
  <c r="Y112" i="10"/>
  <c r="W113" i="10"/>
  <c r="U114" i="10"/>
  <c r="S115" i="10"/>
  <c r="Q116" i="10"/>
  <c r="AD116" i="10"/>
  <c r="AB117" i="10"/>
  <c r="Y118" i="10"/>
  <c r="W119" i="10"/>
  <c r="U120" i="10"/>
  <c r="S121" i="10"/>
  <c r="Q122" i="10"/>
  <c r="AD122" i="10"/>
  <c r="AB123" i="10"/>
  <c r="Y124" i="10"/>
  <c r="W125" i="10"/>
  <c r="S127" i="10"/>
  <c r="S128" i="10"/>
  <c r="T129" i="10"/>
  <c r="AA130" i="10"/>
  <c r="T133" i="10"/>
  <c r="V134" i="10"/>
  <c r="W137" i="10"/>
  <c r="U137" i="10"/>
  <c r="S137" i="10"/>
  <c r="AD137" i="10"/>
  <c r="Q137" i="10"/>
  <c r="V138" i="10"/>
  <c r="X139" i="10"/>
  <c r="Q141" i="10"/>
  <c r="W143" i="10"/>
  <c r="U143" i="10"/>
  <c r="T143" i="10"/>
  <c r="S143" i="10"/>
  <c r="AD143" i="10"/>
  <c r="Q143" i="10"/>
  <c r="AB143" i="10"/>
  <c r="AA143" i="10"/>
  <c r="AB147" i="10"/>
  <c r="Y147" i="10"/>
  <c r="X147" i="10"/>
  <c r="W147" i="10"/>
  <c r="V147" i="10"/>
  <c r="U147" i="10"/>
  <c r="S147" i="10"/>
  <c r="R147" i="10"/>
  <c r="AC158" i="10"/>
  <c r="AC170" i="10"/>
  <c r="AC183" i="10"/>
  <c r="AC87" i="10"/>
  <c r="AA88" i="10"/>
  <c r="AC93" i="10"/>
  <c r="AA94" i="10"/>
  <c r="T97" i="10"/>
  <c r="AC99" i="10"/>
  <c r="AA100" i="10"/>
  <c r="T103" i="10"/>
  <c r="AC105" i="10"/>
  <c r="AA106" i="10"/>
  <c r="T109" i="10"/>
  <c r="AC111" i="10"/>
  <c r="AA112" i="10"/>
  <c r="T115" i="10"/>
  <c r="AC117" i="10"/>
  <c r="AA118" i="10"/>
  <c r="AC123" i="10"/>
  <c r="AA124" i="10"/>
  <c r="T128" i="10"/>
  <c r="V129" i="10"/>
  <c r="U132" i="10"/>
  <c r="S132" i="10"/>
  <c r="AD132" i="10"/>
  <c r="Q132" i="10"/>
  <c r="AB132" i="10"/>
  <c r="U133" i="10"/>
  <c r="AB159" i="10"/>
  <c r="Y159" i="10"/>
  <c r="X159" i="10"/>
  <c r="W159" i="10"/>
  <c r="V159" i="10"/>
  <c r="U159" i="10"/>
  <c r="T159" i="10"/>
  <c r="S159" i="10"/>
  <c r="R159" i="10"/>
  <c r="AB171" i="10"/>
  <c r="AA171" i="10"/>
  <c r="Y171" i="10"/>
  <c r="X171" i="10"/>
  <c r="W171" i="10"/>
  <c r="V171" i="10"/>
  <c r="U171" i="10"/>
  <c r="T171" i="10"/>
  <c r="S171" i="10"/>
  <c r="R171" i="10"/>
  <c r="AD183" i="10"/>
  <c r="Q87" i="10"/>
  <c r="AB88" i="10"/>
  <c r="Q93" i="10"/>
  <c r="AB94" i="10"/>
  <c r="U97" i="10"/>
  <c r="Q99" i="10"/>
  <c r="AB100" i="10"/>
  <c r="U103" i="10"/>
  <c r="Q105" i="10"/>
  <c r="AB106" i="10"/>
  <c r="U109" i="10"/>
  <c r="Q111" i="10"/>
  <c r="AB112" i="10"/>
  <c r="U115" i="10"/>
  <c r="Q117" i="10"/>
  <c r="AB118" i="10"/>
  <c r="Q123" i="10"/>
  <c r="AB124" i="10"/>
  <c r="U127" i="10"/>
  <c r="U128" i="10"/>
  <c r="X129" i="10"/>
  <c r="AC130" i="10"/>
  <c r="R132" i="10"/>
  <c r="V133" i="10"/>
  <c r="AA134" i="10"/>
  <c r="Y136" i="10"/>
  <c r="W136" i="10"/>
  <c r="U136" i="10"/>
  <c r="S136" i="10"/>
  <c r="X138" i="10"/>
  <c r="AC139" i="10"/>
  <c r="Q159" i="10"/>
  <c r="Q171" i="10"/>
  <c r="AB189" i="10"/>
  <c r="AA189" i="10"/>
  <c r="Y189" i="10"/>
  <c r="X189" i="10"/>
  <c r="W189" i="10"/>
  <c r="V189" i="10"/>
  <c r="U189" i="10"/>
  <c r="T189" i="10"/>
  <c r="S189" i="10"/>
  <c r="R189" i="10"/>
  <c r="V128" i="10"/>
  <c r="W133" i="10"/>
  <c r="AD140" i="10"/>
  <c r="Q140" i="10"/>
  <c r="AB140" i="10"/>
  <c r="Y140" i="10"/>
  <c r="W140" i="10"/>
  <c r="U140" i="10"/>
  <c r="AD152" i="10"/>
  <c r="Q152" i="10"/>
  <c r="AB152" i="10"/>
  <c r="AA152" i="10"/>
  <c r="Y152" i="10"/>
  <c r="X152" i="10"/>
  <c r="W152" i="10"/>
  <c r="V152" i="10"/>
  <c r="U152" i="10"/>
  <c r="T152" i="10"/>
  <c r="AD164" i="10"/>
  <c r="Q164" i="10"/>
  <c r="AB164" i="10"/>
  <c r="AA164" i="10"/>
  <c r="Y164" i="10"/>
  <c r="X164" i="10"/>
  <c r="W164" i="10"/>
  <c r="V164" i="10"/>
  <c r="U164" i="10"/>
  <c r="T164" i="10"/>
  <c r="AC171" i="10"/>
  <c r="AC142" i="10"/>
  <c r="AC148" i="10"/>
  <c r="AA149" i="10"/>
  <c r="X150" i="10"/>
  <c r="V151" i="10"/>
  <c r="AC154" i="10"/>
  <c r="AA155" i="10"/>
  <c r="X156" i="10"/>
  <c r="V157" i="10"/>
  <c r="AC160" i="10"/>
  <c r="AA161" i="10"/>
  <c r="X162" i="10"/>
  <c r="V163" i="10"/>
  <c r="AC166" i="10"/>
  <c r="AA167" i="10"/>
  <c r="X168" i="10"/>
  <c r="V169" i="10"/>
  <c r="AC172" i="10"/>
  <c r="AA173" i="10"/>
  <c r="X174" i="10"/>
  <c r="V175" i="10"/>
  <c r="T176" i="10"/>
  <c r="AC178" i="10"/>
  <c r="AA179" i="10"/>
  <c r="X180" i="10"/>
  <c r="V181" i="10"/>
  <c r="T182" i="10"/>
  <c r="AC184" i="10"/>
  <c r="AA185" i="10"/>
  <c r="X186" i="10"/>
  <c r="V187" i="10"/>
  <c r="T188" i="10"/>
  <c r="AC190" i="10"/>
  <c r="AA191" i="10"/>
  <c r="X192" i="10"/>
  <c r="V193" i="10"/>
  <c r="T194" i="10"/>
  <c r="AC196" i="10"/>
  <c r="AA197" i="10"/>
  <c r="X198" i="10"/>
  <c r="Q142" i="10"/>
  <c r="AD142" i="10"/>
  <c r="W145" i="10"/>
  <c r="Q148" i="10"/>
  <c r="AD148" i="10"/>
  <c r="AB149" i="10"/>
  <c r="Y150" i="10"/>
  <c r="W151" i="10"/>
  <c r="Q154" i="10"/>
  <c r="AD154" i="10"/>
  <c r="AB155" i="10"/>
  <c r="Y156" i="10"/>
  <c r="W157" i="10"/>
  <c r="Q160" i="10"/>
  <c r="AD160" i="10"/>
  <c r="AB161" i="10"/>
  <c r="Y162" i="10"/>
  <c r="W163" i="10"/>
  <c r="Q166" i="10"/>
  <c r="AD166" i="10"/>
  <c r="AB167" i="10"/>
  <c r="Y168" i="10"/>
  <c r="W169" i="10"/>
  <c r="Q172" i="10"/>
  <c r="AD172" i="10"/>
  <c r="AB173" i="10"/>
  <c r="Y174" i="10"/>
  <c r="W175" i="10"/>
  <c r="U176" i="10"/>
  <c r="Q178" i="10"/>
  <c r="AD178" i="10"/>
  <c r="AB179" i="10"/>
  <c r="Y180" i="10"/>
  <c r="W181" i="10"/>
  <c r="U182" i="10"/>
  <c r="Q184" i="10"/>
  <c r="AD184" i="10"/>
  <c r="AB185" i="10"/>
  <c r="Y186" i="10"/>
  <c r="W187" i="10"/>
  <c r="U188" i="10"/>
  <c r="Q190" i="10"/>
  <c r="AD190" i="10"/>
  <c r="AB191" i="10"/>
  <c r="Y192" i="10"/>
  <c r="W193" i="10"/>
  <c r="U194" i="10"/>
  <c r="Q196" i="10"/>
  <c r="AD196" i="10"/>
  <c r="AB197" i="10"/>
  <c r="Y198" i="10"/>
  <c r="W199" i="10"/>
  <c r="U200" i="10"/>
  <c r="AC149" i="10"/>
  <c r="AC155" i="10"/>
  <c r="AC161" i="10"/>
  <c r="AC167" i="10"/>
  <c r="AC173" i="10"/>
  <c r="AC179" i="10"/>
  <c r="AC185" i="10"/>
  <c r="AC191" i="10"/>
  <c r="AC197" i="10"/>
  <c r="V200" i="10"/>
  <c r="S142" i="10"/>
  <c r="Y145" i="10"/>
  <c r="S148" i="10"/>
  <c r="Q149" i="10"/>
  <c r="AD149" i="10"/>
  <c r="AB150" i="10"/>
  <c r="Y151" i="10"/>
  <c r="S154" i="10"/>
  <c r="Q155" i="10"/>
  <c r="AD155" i="10"/>
  <c r="AB156" i="10"/>
  <c r="Y157" i="10"/>
  <c r="S160" i="10"/>
  <c r="Q161" i="10"/>
  <c r="AD161" i="10"/>
  <c r="AB162" i="10"/>
  <c r="Y163" i="10"/>
  <c r="S166" i="10"/>
  <c r="Q167" i="10"/>
  <c r="AD167" i="10"/>
  <c r="AB168" i="10"/>
  <c r="Y169" i="10"/>
  <c r="S172" i="10"/>
  <c r="Q173" i="10"/>
  <c r="AD173" i="10"/>
  <c r="AB174" i="10"/>
  <c r="Y175" i="10"/>
  <c r="W176" i="10"/>
  <c r="S178" i="10"/>
  <c r="Q179" i="10"/>
  <c r="AD179" i="10"/>
  <c r="AB180" i="10"/>
  <c r="Y181" i="10"/>
  <c r="W182" i="10"/>
  <c r="S184" i="10"/>
  <c r="Q185" i="10"/>
  <c r="AD185" i="10"/>
  <c r="AB186" i="10"/>
  <c r="Y187" i="10"/>
  <c r="W188" i="10"/>
  <c r="S190" i="10"/>
  <c r="Q191" i="10"/>
  <c r="AD191" i="10"/>
  <c r="AB192" i="10"/>
  <c r="Y193" i="10"/>
  <c r="W194" i="10"/>
  <c r="S196" i="10"/>
  <c r="Q197" i="10"/>
  <c r="AD197" i="10"/>
  <c r="AB198" i="10"/>
  <c r="W200" i="10"/>
  <c r="R149" i="10"/>
  <c r="AC150" i="10"/>
  <c r="R155" i="10"/>
  <c r="AC156" i="10"/>
  <c r="R161" i="10"/>
  <c r="AC162" i="10"/>
  <c r="R167" i="10"/>
  <c r="AC168" i="10"/>
  <c r="AC174" i="10"/>
  <c r="R179" i="10"/>
  <c r="AC180" i="10"/>
  <c r="R185" i="10"/>
  <c r="AC186" i="10"/>
  <c r="R191" i="10"/>
  <c r="AC192" i="10"/>
  <c r="R197" i="10"/>
  <c r="AC198" i="10"/>
  <c r="U142" i="10"/>
  <c r="AB145" i="10"/>
  <c r="U148" i="10"/>
  <c r="S149" i="10"/>
  <c r="Q150" i="10"/>
  <c r="AD150" i="10"/>
  <c r="AB151" i="10"/>
  <c r="U154" i="10"/>
  <c r="S155" i="10"/>
  <c r="Q156" i="10"/>
  <c r="AD156" i="10"/>
  <c r="AB157" i="10"/>
  <c r="U160" i="10"/>
  <c r="S161" i="10"/>
  <c r="Q162" i="10"/>
  <c r="AD162" i="10"/>
  <c r="AB163" i="10"/>
  <c r="U166" i="10"/>
  <c r="S167" i="10"/>
  <c r="Q168" i="10"/>
  <c r="AD168" i="10"/>
  <c r="AB169" i="10"/>
  <c r="U172" i="10"/>
  <c r="S173" i="10"/>
  <c r="Q174" i="10"/>
  <c r="AD174" i="10"/>
  <c r="AB175" i="10"/>
  <c r="Y176" i="10"/>
  <c r="U178" i="10"/>
  <c r="S179" i="10"/>
  <c r="Q180" i="10"/>
  <c r="AD180" i="10"/>
  <c r="AB181" i="10"/>
  <c r="Y182" i="10"/>
  <c r="U184" i="10"/>
  <c r="S185" i="10"/>
  <c r="Q186" i="10"/>
  <c r="AD186" i="10"/>
  <c r="AB187" i="10"/>
  <c r="Y188" i="10"/>
  <c r="U190" i="10"/>
  <c r="S191" i="10"/>
  <c r="Q192" i="10"/>
  <c r="AD192" i="10"/>
  <c r="AB193" i="10"/>
  <c r="Y194" i="10"/>
  <c r="U196" i="10"/>
  <c r="S197" i="10"/>
  <c r="Q198" i="10"/>
  <c r="AD198" i="10"/>
  <c r="AB199" i="10"/>
  <c r="Y200" i="10"/>
  <c r="V142" i="10"/>
  <c r="AC145" i="10"/>
  <c r="V148" i="10"/>
  <c r="T149" i="10"/>
  <c r="R150" i="10"/>
  <c r="AC151" i="10"/>
  <c r="V154" i="10"/>
  <c r="T155" i="10"/>
  <c r="R156" i="10"/>
  <c r="AC157" i="10"/>
  <c r="V160" i="10"/>
  <c r="T161" i="10"/>
  <c r="R162" i="10"/>
  <c r="AC163" i="10"/>
  <c r="V166" i="10"/>
  <c r="T167" i="10"/>
  <c r="R168" i="10"/>
  <c r="AC169" i="10"/>
  <c r="V172" i="10"/>
  <c r="T173" i="10"/>
  <c r="R174" i="10"/>
  <c r="AC175" i="10"/>
  <c r="AA176" i="10"/>
  <c r="V178" i="10"/>
  <c r="T179" i="10"/>
  <c r="R180" i="10"/>
  <c r="AC181" i="10"/>
  <c r="AA182" i="10"/>
  <c r="V184" i="10"/>
  <c r="T185" i="10"/>
  <c r="R186" i="10"/>
  <c r="AC187" i="10"/>
  <c r="AA188" i="10"/>
  <c r="V190" i="10"/>
  <c r="T191" i="10"/>
  <c r="R192" i="10"/>
  <c r="AC193" i="10"/>
  <c r="AA194" i="10"/>
  <c r="V196" i="10"/>
  <c r="T197" i="10"/>
  <c r="R198" i="10"/>
  <c r="AC199" i="10"/>
  <c r="AA200" i="10"/>
  <c r="W142" i="10"/>
  <c r="Q145" i="10"/>
  <c r="AD145" i="10"/>
  <c r="W148" i="10"/>
  <c r="U149" i="10"/>
  <c r="S150" i="10"/>
  <c r="Q151" i="10"/>
  <c r="AD151" i="10"/>
  <c r="W154" i="10"/>
  <c r="U155" i="10"/>
  <c r="S156" i="10"/>
  <c r="Q157" i="10"/>
  <c r="AD157" i="10"/>
  <c r="W160" i="10"/>
  <c r="U161" i="10"/>
  <c r="S162" i="10"/>
  <c r="Q163" i="10"/>
  <c r="AD163" i="10"/>
  <c r="W166" i="10"/>
  <c r="U167" i="10"/>
  <c r="S168" i="10"/>
  <c r="Q169" i="10"/>
  <c r="AD169" i="10"/>
  <c r="W172" i="10"/>
  <c r="U173" i="10"/>
  <c r="S174" i="10"/>
  <c r="Q175" i="10"/>
  <c r="AD175" i="10"/>
  <c r="AB176" i="10"/>
  <c r="W178" i="10"/>
  <c r="U179" i="10"/>
  <c r="S180" i="10"/>
  <c r="Q181" i="10"/>
  <c r="AD181" i="10"/>
  <c r="AB182" i="10"/>
  <c r="W184" i="10"/>
  <c r="U185" i="10"/>
  <c r="S186" i="10"/>
  <c r="Q187" i="10"/>
  <c r="AD187" i="10"/>
  <c r="AB188" i="10"/>
  <c r="W190" i="10"/>
  <c r="U191" i="10"/>
  <c r="S192" i="10"/>
  <c r="Q193" i="10"/>
  <c r="AD193" i="10"/>
  <c r="AB194" i="10"/>
  <c r="W196" i="10"/>
  <c r="U197" i="10"/>
  <c r="S198" i="10"/>
  <c r="AB200" i="10"/>
  <c r="V173" i="10"/>
  <c r="T174" i="10"/>
  <c r="AC176" i="10"/>
  <c r="V179" i="10"/>
  <c r="T180" i="10"/>
  <c r="AC182" i="10"/>
  <c r="V185" i="10"/>
  <c r="T186" i="10"/>
  <c r="AC188" i="10"/>
  <c r="V191" i="10"/>
  <c r="T192" i="10"/>
  <c r="AC194" i="10"/>
  <c r="V197" i="10"/>
  <c r="T198" i="10"/>
  <c r="Q176" i="10"/>
  <c r="Q182" i="10"/>
  <c r="Q188" i="10"/>
  <c r="Q194" i="10"/>
  <c r="F13" i="9" l="1"/>
  <c r="F14" i="9" s="1"/>
  <c r="AH12" i="9" l="1"/>
  <c r="AH11" i="9" l="1"/>
  <c r="AH10" i="9"/>
  <c r="AH15" i="9"/>
  <c r="AH14" i="9" l="1"/>
  <c r="S15" i="9" s="1"/>
  <c r="P3" i="10" l="1"/>
  <c r="AC3" i="10" l="1"/>
  <c r="AD3" i="10"/>
  <c r="X3" i="10"/>
  <c r="Q3" i="10"/>
  <c r="R3" i="10"/>
  <c r="AA3" i="10"/>
  <c r="AB3" i="10"/>
  <c r="Y3" i="10"/>
  <c r="V3" i="10"/>
  <c r="W3" i="10"/>
  <c r="U3" i="10"/>
  <c r="T3" i="10"/>
  <c r="S3" i="10"/>
  <c r="E12" i="9" l="1"/>
  <c r="E11" i="9"/>
  <c r="AH6" i="9" l="1"/>
  <c r="AH5" i="9" l="1"/>
  <c r="AH7" i="9" l="1"/>
  <c r="AH3" i="9" l="1"/>
</calcChain>
</file>

<file path=xl/sharedStrings.xml><?xml version="1.0" encoding="utf-8"?>
<sst xmlns="http://schemas.openxmlformats.org/spreadsheetml/2006/main" count="911" uniqueCount="890">
  <si>
    <t>Budget Resource</t>
  </si>
  <si>
    <t>Customer Name</t>
  </si>
  <si>
    <t>Donations</t>
  </si>
  <si>
    <t>Internal</t>
  </si>
  <si>
    <t>External</t>
  </si>
  <si>
    <t>FUNDING</t>
  </si>
  <si>
    <t>PROJECT TYPE</t>
  </si>
  <si>
    <t>Budget</t>
  </si>
  <si>
    <t>Access and Facilities</t>
  </si>
  <si>
    <t>Advances</t>
  </si>
  <si>
    <t>Animals</t>
  </si>
  <si>
    <t>Bursaries</t>
  </si>
  <si>
    <t>Conferences</t>
  </si>
  <si>
    <t>Construction</t>
  </si>
  <si>
    <t>Consumable Purchases</t>
  </si>
  <si>
    <t>Design Team</t>
  </si>
  <si>
    <t>Direct Contracts</t>
  </si>
  <si>
    <t>Efficiency Saving</t>
  </si>
  <si>
    <t>Equipment Purchases</t>
  </si>
  <si>
    <t>Exceptional Items</t>
  </si>
  <si>
    <t>FEC DAC Access &amp; Facilities</t>
  </si>
  <si>
    <t>FEC DAC Estates</t>
  </si>
  <si>
    <t>FEC DAC Estates&amp;Inf Technician</t>
  </si>
  <si>
    <t>FEC DAC Inf Technicians</t>
  </si>
  <si>
    <t>FEC DAC Investigators</t>
  </si>
  <si>
    <t>FEC DAC Staff</t>
  </si>
  <si>
    <t>FEC DAC Technicians</t>
  </si>
  <si>
    <t>FEC IC</t>
  </si>
  <si>
    <t>FEC PA</t>
  </si>
  <si>
    <t>Flexible Funding Allowance(WT)</t>
  </si>
  <si>
    <t>Land &amp; Buildings Purchase</t>
  </si>
  <si>
    <t>Management Costs</t>
  </si>
  <si>
    <t>Miscellaneous Costs</t>
  </si>
  <si>
    <t>Other Direct Costs</t>
  </si>
  <si>
    <t>Others</t>
  </si>
  <si>
    <t>Overseas Allowances</t>
  </si>
  <si>
    <t>Overseas Salaries</t>
  </si>
  <si>
    <t>Personal Academic Expenses</t>
  </si>
  <si>
    <t>Premises</t>
  </si>
  <si>
    <t>Professional Fees</t>
  </si>
  <si>
    <t>Project Procurement Items</t>
  </si>
  <si>
    <t>Publications</t>
  </si>
  <si>
    <t>Recruitment</t>
  </si>
  <si>
    <t>Relocation</t>
  </si>
  <si>
    <t>Repairs &amp; Maintenance</t>
  </si>
  <si>
    <t>Research Overheads</t>
  </si>
  <si>
    <t>Software</t>
  </si>
  <si>
    <t>Staff Costs</t>
  </si>
  <si>
    <t>Statutory Fees</t>
  </si>
  <si>
    <t>Student Fees</t>
  </si>
  <si>
    <t>Subcontracting</t>
  </si>
  <si>
    <t>Survey</t>
  </si>
  <si>
    <t>Training</t>
  </si>
  <si>
    <t>Travel &amp; Subsistence</t>
  </si>
  <si>
    <t>Oxford</t>
  </si>
  <si>
    <t>Task Owner</t>
  </si>
  <si>
    <t>GBP</t>
  </si>
  <si>
    <t>Tax Recovery Codes</t>
  </si>
  <si>
    <t>IRRECOVERABLE VAT</t>
  </si>
  <si>
    <t>None</t>
  </si>
  <si>
    <t>Tax Activity Purpose</t>
  </si>
  <si>
    <t>Notes</t>
  </si>
  <si>
    <t>AUD</t>
  </si>
  <si>
    <t>CAD</t>
  </si>
  <si>
    <t>CHF</t>
  </si>
  <si>
    <t>CNY</t>
  </si>
  <si>
    <t>DKK</t>
  </si>
  <si>
    <t>EUR</t>
  </si>
  <si>
    <t>HKD</t>
  </si>
  <si>
    <t>INR</t>
  </si>
  <si>
    <t>JPY</t>
  </si>
  <si>
    <t>KES</t>
  </si>
  <si>
    <t>KRW</t>
  </si>
  <si>
    <t>NOK</t>
  </si>
  <si>
    <t>NZD</t>
  </si>
  <si>
    <t>PLN</t>
  </si>
  <si>
    <t>SEK</t>
  </si>
  <si>
    <t>SGD</t>
  </si>
  <si>
    <t>STAT</t>
  </si>
  <si>
    <t>THB</t>
  </si>
  <si>
    <t>TWD</t>
  </si>
  <si>
    <t>USD</t>
  </si>
  <si>
    <t>VND</t>
  </si>
  <si>
    <t>ZAR</t>
  </si>
  <si>
    <t>TRY</t>
  </si>
  <si>
    <t>Currency Codes</t>
  </si>
  <si>
    <t>Answers</t>
  </si>
  <si>
    <t>No</t>
  </si>
  <si>
    <t>Yes</t>
  </si>
  <si>
    <t>Cost or fixed</t>
  </si>
  <si>
    <t>Cost</t>
  </si>
  <si>
    <t>DG</t>
  </si>
  <si>
    <t>GB VAT OUT OF SCOPE NON BSNS</t>
  </si>
  <si>
    <t>Output Tax Codes</t>
  </si>
  <si>
    <t>Payment Schedule</t>
  </si>
  <si>
    <t>Budgetary Controls</t>
  </si>
  <si>
    <t>On</t>
  </si>
  <si>
    <t>Off</t>
  </si>
  <si>
    <t>Departmental Project Setup Form (DPF1)</t>
  </si>
  <si>
    <t>Overhead Options</t>
  </si>
  <si>
    <t>No overheads</t>
  </si>
  <si>
    <t>FEC overheads</t>
  </si>
  <si>
    <t>Non-FEC overheads</t>
  </si>
  <si>
    <t>Sub Task Number</t>
  </si>
  <si>
    <t>Burden</t>
  </si>
  <si>
    <t>Burden Rate</t>
  </si>
  <si>
    <t>Price Adjustment</t>
  </si>
  <si>
    <t>Project Name</t>
  </si>
  <si>
    <t>to</t>
  </si>
  <si>
    <t>Project Department</t>
  </si>
  <si>
    <t>Name</t>
  </si>
  <si>
    <t>Date</t>
  </si>
  <si>
    <t>Completed by</t>
  </si>
  <si>
    <t>Project Manager Name</t>
  </si>
  <si>
    <t>Project Manager Employee No.</t>
  </si>
  <si>
    <t>Customer Reference Number</t>
  </si>
  <si>
    <t>Dep't Code</t>
  </si>
  <si>
    <t>Top Task Number</t>
  </si>
  <si>
    <t>Top Task Name</t>
  </si>
  <si>
    <t>Top Task Manager</t>
  </si>
  <si>
    <t>Requisition Approver</t>
  </si>
  <si>
    <t>Sub Task Name</t>
  </si>
  <si>
    <t>Sub Task Description</t>
  </si>
  <si>
    <t>expected budget</t>
  </si>
  <si>
    <t>sum of budget column</t>
  </si>
  <si>
    <t>budget variance</t>
  </si>
  <si>
    <t>Is the exchange rate consistent with X5? If not, please explain in Notes section above.</t>
  </si>
  <si>
    <t>For capital projects, has the capitalisation treatment been agreed with the Fixed Asset Accountant?</t>
  </si>
  <si>
    <t>n/a</t>
  </si>
  <si>
    <t>Tax Recovery Code</t>
  </si>
  <si>
    <t>Output Tax Code</t>
  </si>
  <si>
    <t>Project Start and End Dates</t>
  </si>
  <si>
    <t>Funding Currency Code</t>
  </si>
  <si>
    <t>Questions</t>
  </si>
  <si>
    <t>GBP Budget (calculated)</t>
  </si>
  <si>
    <t>Blank Row Flag</t>
  </si>
  <si>
    <t>DeptCode OK</t>
  </si>
  <si>
    <t>TopTaskNum OK</t>
  </si>
  <si>
    <t>TopTaskName OK</t>
  </si>
  <si>
    <t>TopTaskMan OK</t>
  </si>
  <si>
    <t>ReqApp OK</t>
  </si>
  <si>
    <t>StDate OK</t>
  </si>
  <si>
    <t>EnDate OK</t>
  </si>
  <si>
    <t>SubTaskNum OK</t>
  </si>
  <si>
    <t>SubTaskName OK</t>
  </si>
  <si>
    <t>SubTaskDesc OK</t>
  </si>
  <si>
    <t>BudRes OK</t>
  </si>
  <si>
    <t>BudChan OK</t>
  </si>
  <si>
    <t>Project Type</t>
  </si>
  <si>
    <t>External Trade</t>
  </si>
  <si>
    <t>Studentships Internal</t>
  </si>
  <si>
    <t>Studentships with OH</t>
  </si>
  <si>
    <t>Department Contract</t>
  </si>
  <si>
    <t>Department Indirect</t>
  </si>
  <si>
    <t>Department Capital</t>
  </si>
  <si>
    <t>Input tax - no recovery</t>
  </si>
  <si>
    <t>Output tax - no recovery</t>
  </si>
  <si>
    <t>Tax Activity Purpose - not blank</t>
  </si>
  <si>
    <t>Recoverable?</t>
  </si>
  <si>
    <t>Exceptions</t>
  </si>
  <si>
    <t>recoverable</t>
  </si>
  <si>
    <t>Has the tax treatment been considered?</t>
  </si>
  <si>
    <t>exemptions</t>
  </si>
  <si>
    <t>The tax treatment implies tax exemptions. Have you attached evidence from the Tax Team?</t>
  </si>
  <si>
    <t>The tax treatment implies tax exemptions and recoverability. Have you attached evidence from the Tax Team?</t>
  </si>
  <si>
    <t>The tax treatment implies recoverability. Have you attached evidence from the Tax Team?</t>
  </si>
  <si>
    <t>Approved by</t>
  </si>
  <si>
    <t>Department</t>
  </si>
  <si>
    <t>Org</t>
  </si>
  <si>
    <t>Dept code</t>
  </si>
  <si>
    <t>IT Services</t>
  </si>
  <si>
    <t>GBP Budget left to allocate</t>
  </si>
  <si>
    <t>Org (field will auto-populate)</t>
  </si>
  <si>
    <t>Sub Task Start Date</t>
  </si>
  <si>
    <t>Sub Task End Date</t>
  </si>
  <si>
    <t>Top Task Start Date</t>
  </si>
  <si>
    <t>Top Task End Date</t>
  </si>
  <si>
    <t>St StEnDate OK</t>
  </si>
  <si>
    <t>St StDateOK</t>
  </si>
  <si>
    <t>Customer email for invoices</t>
  </si>
  <si>
    <t>AC - School of Geography and the Environment</t>
  </si>
  <si>
    <t>AE - Social and Cultural Anthropology</t>
  </si>
  <si>
    <t>AF - Environmental Change Institute</t>
  </si>
  <si>
    <t>AJ - Target Discovery Institute</t>
  </si>
  <si>
    <t>AL - Biochemistry</t>
  </si>
  <si>
    <t>AM - Statistics</t>
  </si>
  <si>
    <t>AN - Oncology</t>
  </si>
  <si>
    <t>AP - Plant Sciences</t>
  </si>
  <si>
    <t>AS - Physiology</t>
  </si>
  <si>
    <t>AT - Zoology</t>
  </si>
  <si>
    <t>AV - Physiology Anatomy and Genetics</t>
  </si>
  <si>
    <t>AW - Medawar Building</t>
  </si>
  <si>
    <t>AX - English Faculty</t>
  </si>
  <si>
    <t>AZ - KIR</t>
  </si>
  <si>
    <t>JW - Estates Services</t>
  </si>
  <si>
    <t>E1 - Linguistics Philology and Phonetics</t>
  </si>
  <si>
    <t>AB - Pitt Rivers Museum</t>
  </si>
  <si>
    <t>CJ - MRC Brain Network Dynamics Unit (BNDU)</t>
  </si>
  <si>
    <t>CR - BDI - NDM</t>
  </si>
  <si>
    <t>CS - BDI - NDPH</t>
  </si>
  <si>
    <t>EV - The George Institute Oxford</t>
  </si>
  <si>
    <t>VX - Oxford University Innovation Centres Limited</t>
  </si>
  <si>
    <t>KT - Temporary Staffing Service</t>
  </si>
  <si>
    <t>V1 - FRS Adjustments</t>
  </si>
  <si>
    <t>B2 - National Perinatal Epidemiology Unit</t>
  </si>
  <si>
    <t>B3 - Facilities and Site Services - Public Health</t>
  </si>
  <si>
    <t>B5 - Structural Biology</t>
  </si>
  <si>
    <t>B8 - Centre for Neural Circuits and Behaviour</t>
  </si>
  <si>
    <t>B9 - Tropical Medicine</t>
  </si>
  <si>
    <t>BA - Law Faculty</t>
  </si>
  <si>
    <t>BB - Cancer Centre</t>
  </si>
  <si>
    <t>BE - Classics Faculty</t>
  </si>
  <si>
    <t>BH - NDM Strategic</t>
  </si>
  <si>
    <t>BK - Mathematical Institute</t>
  </si>
  <si>
    <t>BL - Computer Science</t>
  </si>
  <si>
    <t>BQ - Anatomy and Genetics - Research</t>
  </si>
  <si>
    <t>BR - Medical Sciences Divisional Office</t>
  </si>
  <si>
    <t>BS - Doctoral Training Centre - MSD</t>
  </si>
  <si>
    <t>BV - Dunn School of Pathology</t>
  </si>
  <si>
    <t>BW - Pharmacology</t>
  </si>
  <si>
    <t>BX - Population Health</t>
  </si>
  <si>
    <t>BZ - Primary Care Health Sciences</t>
  </si>
  <si>
    <t>C0 - Social Sciences Division</t>
  </si>
  <si>
    <t>CA - Medieval and Modern Languages Faculty</t>
  </si>
  <si>
    <t>CC - RDM</t>
  </si>
  <si>
    <t>CD - History Faculty</t>
  </si>
  <si>
    <t>CF - RDM Investigative Medicine</t>
  </si>
  <si>
    <t>CG - Music Faculty</t>
  </si>
  <si>
    <t>CQ - Experimental Psychology</t>
  </si>
  <si>
    <t>CT - Politics and International Relations</t>
  </si>
  <si>
    <t>CU - Economics</t>
  </si>
  <si>
    <t>CV - Social Policy and Intervention</t>
  </si>
  <si>
    <t>CX - Socio-Legal Studies Centre</t>
  </si>
  <si>
    <t>CY - Sociology</t>
  </si>
  <si>
    <t>CZ - Oxford Internet Institute</t>
  </si>
  <si>
    <t>D3 - Social Sciences - HQ</t>
  </si>
  <si>
    <t>DB - Astrophysics</t>
  </si>
  <si>
    <t>DC - Atmospheric Ocean and Planet Physics</t>
  </si>
  <si>
    <t>DD - MPLS Doctoral Training Centre</t>
  </si>
  <si>
    <t>DF - Engineering Science</t>
  </si>
  <si>
    <t>DG - Earth Sciences</t>
  </si>
  <si>
    <t>DH - Inorganic Chemistry</t>
  </si>
  <si>
    <t>DJ - Materials</t>
  </si>
  <si>
    <t>DK - Condensed Matter Physics</t>
  </si>
  <si>
    <t>DL - Particle Physics</t>
  </si>
  <si>
    <t>DM - Organic Chemistry</t>
  </si>
  <si>
    <t>DN - Physical and Theoretical Chemistry</t>
  </si>
  <si>
    <t>DP - Chemistry</t>
  </si>
  <si>
    <t>DQ - Chemical Biology</t>
  </si>
  <si>
    <t>DR - Theoretical Physics</t>
  </si>
  <si>
    <t>DS - Begbroke Directorate</t>
  </si>
  <si>
    <t>DT - Physics - Central</t>
  </si>
  <si>
    <t>DU - Atomic and Laser Physics</t>
  </si>
  <si>
    <t>DW - Chemistry Research Laboratory</t>
  </si>
  <si>
    <t>DX - Theology and Religion Faculty</t>
  </si>
  <si>
    <t>E0 - Humanities Division Department</t>
  </si>
  <si>
    <t>E2 - IT Services</t>
  </si>
  <si>
    <t>E9 - Oxford e-Research Centre</t>
  </si>
  <si>
    <t>EB - Archaeology Institute</t>
  </si>
  <si>
    <t>EC - Archaeology Research Laboratory</t>
  </si>
  <si>
    <t>ED - Ashmolean Museum</t>
  </si>
  <si>
    <t>EP - Education</t>
  </si>
  <si>
    <t>XG - Continuing Education (Public Programmes)</t>
  </si>
  <si>
    <t>EQ - Continuing Education (Central)</t>
  </si>
  <si>
    <t>XB - Continuing Education (CPD Courses)</t>
  </si>
  <si>
    <t>XA - Continuing Education (International Programmes)</t>
  </si>
  <si>
    <t>XD - Continuing Education (TALL)</t>
  </si>
  <si>
    <t>ET - History of Science Museum</t>
  </si>
  <si>
    <t>EW - Natural History Museum</t>
  </si>
  <si>
    <t>F0 - Academic Services Division Dept</t>
  </si>
  <si>
    <t>F5 - Finance and Administration</t>
  </si>
  <si>
    <t>FC - Bodleian Social Sciences Libraries</t>
  </si>
  <si>
    <t>FP - Science and Medicine Libraries</t>
  </si>
  <si>
    <t>FS - Bodleian Services</t>
  </si>
  <si>
    <t>GB - Careers Service</t>
  </si>
  <si>
    <t>GC - Botanic Garden</t>
  </si>
  <si>
    <t>GD - Sports Department</t>
  </si>
  <si>
    <t>XF - Continuing Education (Residential Centre)</t>
  </si>
  <si>
    <t>GH - Sheldonian Theatre</t>
  </si>
  <si>
    <t>GL - Proctors Office</t>
  </si>
  <si>
    <t>GM - University Club</t>
  </si>
  <si>
    <t>GP - Ruskin School of Art</t>
  </si>
  <si>
    <t>GR - Kellogg College</t>
  </si>
  <si>
    <t>GS - St Cross College</t>
  </si>
  <si>
    <t>GT - Student Welfare and Support Services</t>
  </si>
  <si>
    <t>GU - Clubs Committee</t>
  </si>
  <si>
    <t>GY - Safety Office</t>
  </si>
  <si>
    <t>GZ - Occupational Health Service</t>
  </si>
  <si>
    <t>H2 - CCMP (Centre for Cellular and Molecular Physiology)</t>
  </si>
  <si>
    <t>H3 - CRUK/MRC Oxford Institute for Radiation Oncology</t>
  </si>
  <si>
    <t>H4 - RDM Clinical Laboratory Sciences</t>
  </si>
  <si>
    <t>H5 - Wellcome Trust Centre for Human Genetics</t>
  </si>
  <si>
    <t>H6 - Clinical Trial Service Unit</t>
  </si>
  <si>
    <t>H7 - RDM OCDEM</t>
  </si>
  <si>
    <t>H8 - Weatherall Institute of Molecular Medicine</t>
  </si>
  <si>
    <t>H9 - Structural Genomics Consortium</t>
  </si>
  <si>
    <t>HB - NDM Experimental Medicine</t>
  </si>
  <si>
    <t>HC - Jenner Institute</t>
  </si>
  <si>
    <t>HF - Botnar</t>
  </si>
  <si>
    <t>HI - Cancer Epidemiology Unit</t>
  </si>
  <si>
    <t>HJ - Surgical Sciences</t>
  </si>
  <si>
    <t>HM - Clinical Neurosciences</t>
  </si>
  <si>
    <t>HN - Paediatrics</t>
  </si>
  <si>
    <t>HP - Oxford Ludwig Institute</t>
  </si>
  <si>
    <t>HQ - Psychiatry</t>
  </si>
  <si>
    <t>HS - RDM Cardiovascular Medicine</t>
  </si>
  <si>
    <t>HT - Childhood Cancer Research Group</t>
  </si>
  <si>
    <t>J1 - Council Secretariat</t>
  </si>
  <si>
    <t>JC - Newcomers Club</t>
  </si>
  <si>
    <t>JF - Biomedical Services</t>
  </si>
  <si>
    <t>JG - Centre for Criminology</t>
  </si>
  <si>
    <t>JQ - Transport Studies Unit</t>
  </si>
  <si>
    <t>K9 - Student Administration (Examinations)</t>
  </si>
  <si>
    <t>J6 - Education Policy Support</t>
  </si>
  <si>
    <t>K8 - Planning and Resources</t>
  </si>
  <si>
    <t>J3 - Graduate Admissions and Funding</t>
  </si>
  <si>
    <t>SZ - Undergraduate Admissions and Outreach</t>
  </si>
  <si>
    <t>J4 - Divisional Offices</t>
  </si>
  <si>
    <t>KF - Personnel Services</t>
  </si>
  <si>
    <t>K3 - The Centre for Teaching and Learning</t>
  </si>
  <si>
    <t>KA - Academic Registrar Directorate</t>
  </si>
  <si>
    <t>KB - Public Affairs Directorate</t>
  </si>
  <si>
    <t>KC - Research Services</t>
  </si>
  <si>
    <t>KD - Alumni Office</t>
  </si>
  <si>
    <t>KH - Finance</t>
  </si>
  <si>
    <t>KK - Child Care Services</t>
  </si>
  <si>
    <t>KM - Vice-Chancellor and Registrar</t>
  </si>
  <si>
    <t>KN - Legal Services Office</t>
  </si>
  <si>
    <t>LA - Oxford-Man Institute</t>
  </si>
  <si>
    <t>LB - Ageing Institute (OIA)</t>
  </si>
  <si>
    <t>LC - Oxford Martin School</t>
  </si>
  <si>
    <t>LD - Smith School</t>
  </si>
  <si>
    <t>LE - Blavatnik School of Government</t>
  </si>
  <si>
    <t>M1 - Rothermere American Institute</t>
  </si>
  <si>
    <t>M3 - Area Studies</t>
  </si>
  <si>
    <t>MQ - Said Business School</t>
  </si>
  <si>
    <t>V4 - Instruct</t>
  </si>
  <si>
    <t>V8 - Jenner Vaccine Foundation</t>
  </si>
  <si>
    <t>VA - Language Centre</t>
  </si>
  <si>
    <t>VD - Voltaire Foundation Limited</t>
  </si>
  <si>
    <t>VF - Voltaire Foundation</t>
  </si>
  <si>
    <t>VG - International Development</t>
  </si>
  <si>
    <t>VL - OUFAL</t>
  </si>
  <si>
    <t>VO - OSEM</t>
  </si>
  <si>
    <t>VP - Gray Cancer Institute</t>
  </si>
  <si>
    <t>VR - Nuffield Dominions Trust</t>
  </si>
  <si>
    <t>VU - OUEM</t>
  </si>
  <si>
    <t>VW - Oxford Limited</t>
  </si>
  <si>
    <t>VY - Isis Innovation Limited</t>
  </si>
  <si>
    <t>JT - General Revenue Account</t>
  </si>
  <si>
    <t>X1 - Oxford Mutual Limited</t>
  </si>
  <si>
    <t>YD - Philosophy Faculty</t>
  </si>
  <si>
    <t>ZE - Oxford University Development Trust</t>
  </si>
  <si>
    <t>F7 - Bodleian Communications</t>
  </si>
  <si>
    <t>FJ - Bodleian Enterprise</t>
  </si>
  <si>
    <t>FK - Humanities Libraries</t>
  </si>
  <si>
    <t>FW - Western Manuscripts and Special Collections</t>
  </si>
  <si>
    <t>FZ - Bodleian Digital Library Systems and Services</t>
  </si>
  <si>
    <t>F8 - Head of Assessment</t>
  </si>
  <si>
    <t>VH - Business Economics Programme</t>
  </si>
  <si>
    <t>V6 - OU (Beijing)</t>
  </si>
  <si>
    <t>TA - Scholarship Schemes</t>
  </si>
  <si>
    <t>FA - Central Bodleian</t>
  </si>
  <si>
    <t>VJ - Student Financial Support</t>
  </si>
  <si>
    <t>D4 - Maths Physical and Life Sciences</t>
  </si>
  <si>
    <t>ZB - Investment Management</t>
  </si>
  <si>
    <t>VC - Oxford University Student Union</t>
  </si>
  <si>
    <t>AU - Zoology Building Services Unit</t>
  </si>
  <si>
    <t>J9 - Student Administration and Services Directorate</t>
  </si>
  <si>
    <t>AK - IDRM</t>
  </si>
  <si>
    <t>KZ - Kavli Institute</t>
  </si>
  <si>
    <t>E3 - BioEscalator</t>
  </si>
  <si>
    <t>A3 - IDRM- Paediatrics</t>
  </si>
  <si>
    <t>JB - Assurance</t>
  </si>
  <si>
    <t>C1 - NDM Operations</t>
  </si>
  <si>
    <t>E4 - INEOS Oxford Institute</t>
  </si>
  <si>
    <t>JZ - Focus</t>
  </si>
  <si>
    <t>A1 - Biochemistry Building Operations</t>
  </si>
  <si>
    <t>KS - International Engagement Office</t>
  </si>
  <si>
    <t>PS - Pandemic Sciences Centre</t>
  </si>
  <si>
    <t>GX - NDORMS</t>
  </si>
  <si>
    <t>L4 - Development &amp; External Affairs Directorate</t>
  </si>
  <si>
    <t>KX - Student Systems</t>
  </si>
  <si>
    <t>KQ - Student Fees &amp; Funding</t>
  </si>
  <si>
    <t>S1 - Reuben College</t>
  </si>
  <si>
    <t>CM - Centre for Medicines Discovery</t>
  </si>
  <si>
    <t>A4 - IDRM - DPAG</t>
  </si>
  <si>
    <t>CN - NDM (CAMS Oxford Institute)</t>
  </si>
  <si>
    <t>AC</t>
  </si>
  <si>
    <t>School of Geography and the Environment</t>
  </si>
  <si>
    <t>AE</t>
  </si>
  <si>
    <t>Social and Cultural Anthropology</t>
  </si>
  <si>
    <t>AF</t>
  </si>
  <si>
    <t>Environmental Change Institute</t>
  </si>
  <si>
    <t>AJ</t>
  </si>
  <si>
    <t>Target Discovery Institute</t>
  </si>
  <si>
    <t>AL</t>
  </si>
  <si>
    <t>Biochemistry</t>
  </si>
  <si>
    <t>AM</t>
  </si>
  <si>
    <t>Statistics</t>
  </si>
  <si>
    <t>AN</t>
  </si>
  <si>
    <t>Oncology</t>
  </si>
  <si>
    <t>AP</t>
  </si>
  <si>
    <t>Plant Sciences</t>
  </si>
  <si>
    <t>AS</t>
  </si>
  <si>
    <t>Physiology</t>
  </si>
  <si>
    <t>AT</t>
  </si>
  <si>
    <t>Zoology</t>
  </si>
  <si>
    <t>AV</t>
  </si>
  <si>
    <t>Physiology Anatomy and Genetics</t>
  </si>
  <si>
    <t>AW</t>
  </si>
  <si>
    <t>Medawar Building</t>
  </si>
  <si>
    <t>AX</t>
  </si>
  <si>
    <t>English Faculty</t>
  </si>
  <si>
    <t>AZ</t>
  </si>
  <si>
    <t>KIR</t>
  </si>
  <si>
    <t>JW</t>
  </si>
  <si>
    <t>Estates Services</t>
  </si>
  <si>
    <t>E1</t>
  </si>
  <si>
    <t>Linguistics Philology and Phonetics</t>
  </si>
  <si>
    <t>AB</t>
  </si>
  <si>
    <t>Pitt Rivers Museum</t>
  </si>
  <si>
    <t>CJ</t>
  </si>
  <si>
    <t>MRC Brain Network Dynamics Unit (BNDU)</t>
  </si>
  <si>
    <t>CR</t>
  </si>
  <si>
    <t>BDI - NDM</t>
  </si>
  <si>
    <t>CS</t>
  </si>
  <si>
    <t>BDI - NDPH</t>
  </si>
  <si>
    <t>EV</t>
  </si>
  <si>
    <t>The George Institute Oxford</t>
  </si>
  <si>
    <t>VX</t>
  </si>
  <si>
    <t>Oxford University Innovation Centres Limited</t>
  </si>
  <si>
    <t>KT</t>
  </si>
  <si>
    <t>Temporary Staffing Service</t>
  </si>
  <si>
    <t>V1</t>
  </si>
  <si>
    <t>FRS Adjustments</t>
  </si>
  <si>
    <t>B2</t>
  </si>
  <si>
    <t>National Perinatal Epidemiology Unit</t>
  </si>
  <si>
    <t>B3</t>
  </si>
  <si>
    <t>Facilities and Site Services - Public Health</t>
  </si>
  <si>
    <t>B5</t>
  </si>
  <si>
    <t>Structural Biology</t>
  </si>
  <si>
    <t>B8</t>
  </si>
  <si>
    <t>Centre for Neural Circuits and Behaviour</t>
  </si>
  <si>
    <t>B9</t>
  </si>
  <si>
    <t>Tropical Medicine</t>
  </si>
  <si>
    <t>BA</t>
  </si>
  <si>
    <t>Law Faculty</t>
  </si>
  <si>
    <t>BB</t>
  </si>
  <si>
    <t>Cancer Centre</t>
  </si>
  <si>
    <t>BE</t>
  </si>
  <si>
    <t>Classics Faculty</t>
  </si>
  <si>
    <t>BH</t>
  </si>
  <si>
    <t>NDM Strategic</t>
  </si>
  <si>
    <t>BK</t>
  </si>
  <si>
    <t>Mathematical Institute</t>
  </si>
  <si>
    <t>BL</t>
  </si>
  <si>
    <t>Computer Science</t>
  </si>
  <si>
    <t>BQ</t>
  </si>
  <si>
    <t>Anatomy and Genetics - Research</t>
  </si>
  <si>
    <t>BR</t>
  </si>
  <si>
    <t>Medical Sciences Divisional Office</t>
  </si>
  <si>
    <t>BS</t>
  </si>
  <si>
    <t>Doctoral Training Centre - MSD</t>
  </si>
  <si>
    <t>BV</t>
  </si>
  <si>
    <t>Dunn School of Pathology</t>
  </si>
  <si>
    <t>BW</t>
  </si>
  <si>
    <t>Pharmacology</t>
  </si>
  <si>
    <t>BX</t>
  </si>
  <si>
    <t>Population Health</t>
  </si>
  <si>
    <t>BZ</t>
  </si>
  <si>
    <t>Primary Care Health Sciences</t>
  </si>
  <si>
    <t>C0</t>
  </si>
  <si>
    <t>Social Sciences Division</t>
  </si>
  <si>
    <t>CA</t>
  </si>
  <si>
    <t>Medieval and Modern Languages Faculty</t>
  </si>
  <si>
    <t>CC</t>
  </si>
  <si>
    <t>RDM</t>
  </si>
  <si>
    <t>CD</t>
  </si>
  <si>
    <t>History Faculty</t>
  </si>
  <si>
    <t>CF</t>
  </si>
  <si>
    <t>RDM Investigative Medicine</t>
  </si>
  <si>
    <t>CG</t>
  </si>
  <si>
    <t>Music Faculty</t>
  </si>
  <si>
    <t>CK</t>
  </si>
  <si>
    <t>CQ</t>
  </si>
  <si>
    <t>Experimental Psychology</t>
  </si>
  <si>
    <t>CT</t>
  </si>
  <si>
    <t>Politics and International Relations</t>
  </si>
  <si>
    <t>CU</t>
  </si>
  <si>
    <t>Economics</t>
  </si>
  <si>
    <t>CV</t>
  </si>
  <si>
    <t>Social Policy and Intervention</t>
  </si>
  <si>
    <t>CX</t>
  </si>
  <si>
    <t>Socio-Legal Studies Centre</t>
  </si>
  <si>
    <t>CY</t>
  </si>
  <si>
    <t>Sociology</t>
  </si>
  <si>
    <t>CZ</t>
  </si>
  <si>
    <t>Oxford Internet Institute</t>
  </si>
  <si>
    <t>D3</t>
  </si>
  <si>
    <t>Social Sciences - HQ</t>
  </si>
  <si>
    <t>DB</t>
  </si>
  <si>
    <t>Astrophysics</t>
  </si>
  <si>
    <t>DC</t>
  </si>
  <si>
    <t>Atmospheric Ocean and Planet Physics</t>
  </si>
  <si>
    <t>DD</t>
  </si>
  <si>
    <t>MPLS Doctoral Training Centre</t>
  </si>
  <si>
    <t>DF</t>
  </si>
  <si>
    <t>Engineering Science</t>
  </si>
  <si>
    <t>Earth Sciences</t>
  </si>
  <si>
    <t>DH</t>
  </si>
  <si>
    <t>Inorganic Chemistry</t>
  </si>
  <si>
    <t>DJ</t>
  </si>
  <si>
    <t>Materials</t>
  </si>
  <si>
    <t>DK</t>
  </si>
  <si>
    <t>Condensed Matter Physics</t>
  </si>
  <si>
    <t>DL</t>
  </si>
  <si>
    <t>Particle Physics</t>
  </si>
  <si>
    <t>DM</t>
  </si>
  <si>
    <t>Organic Chemistry</t>
  </si>
  <si>
    <t>DN</t>
  </si>
  <si>
    <t>Physical and Theoretical Chemistry</t>
  </si>
  <si>
    <t>DP</t>
  </si>
  <si>
    <t>Chemistry</t>
  </si>
  <si>
    <t>DQ</t>
  </si>
  <si>
    <t>Chemical Biology</t>
  </si>
  <si>
    <t>DR</t>
  </si>
  <si>
    <t>Theoretical Physics</t>
  </si>
  <si>
    <t>DS</t>
  </si>
  <si>
    <t>Begbroke Directorate</t>
  </si>
  <si>
    <t>DT</t>
  </si>
  <si>
    <t>Physics - Central</t>
  </si>
  <si>
    <t>DU</t>
  </si>
  <si>
    <t>Atomic and Laser Physics</t>
  </si>
  <si>
    <t>DW</t>
  </si>
  <si>
    <t>Chemistry Research Laboratory</t>
  </si>
  <si>
    <t>DX</t>
  </si>
  <si>
    <t>Theology and Religion Faculty</t>
  </si>
  <si>
    <t>E0</t>
  </si>
  <si>
    <t>Humanities Division Department</t>
  </si>
  <si>
    <t>E2</t>
  </si>
  <si>
    <t>E9</t>
  </si>
  <si>
    <t>Oxford e-Research Centre</t>
  </si>
  <si>
    <t>EB</t>
  </si>
  <si>
    <t>Archaeology Institute</t>
  </si>
  <si>
    <t>EC</t>
  </si>
  <si>
    <t>Archaeology Research Laboratory</t>
  </si>
  <si>
    <t>ED</t>
  </si>
  <si>
    <t>Ashmolean Museum</t>
  </si>
  <si>
    <t>EP</t>
  </si>
  <si>
    <t>Education</t>
  </si>
  <si>
    <t>XG</t>
  </si>
  <si>
    <t>Continuing Education (Public Programmes)</t>
  </si>
  <si>
    <t>EQ</t>
  </si>
  <si>
    <t>Continuing Education (Central)</t>
  </si>
  <si>
    <t>XB</t>
  </si>
  <si>
    <t>Continuing Education (CPD Courses)</t>
  </si>
  <si>
    <t>XA</t>
  </si>
  <si>
    <t>Continuing Education (International Programmes)</t>
  </si>
  <si>
    <t>XD</t>
  </si>
  <si>
    <t>Continuing Education (TALL)</t>
  </si>
  <si>
    <t>ET</t>
  </si>
  <si>
    <t>History of Science Museum</t>
  </si>
  <si>
    <t>EW</t>
  </si>
  <si>
    <t>Natural History Museum</t>
  </si>
  <si>
    <t>F0</t>
  </si>
  <si>
    <t>Academic Services Division Dept</t>
  </si>
  <si>
    <t>F5</t>
  </si>
  <si>
    <t>Finance and Administration</t>
  </si>
  <si>
    <t>FC</t>
  </si>
  <si>
    <t>Bodleian Social Sciences Libraries</t>
  </si>
  <si>
    <t>FP</t>
  </si>
  <si>
    <t>Science and Medicine Libraries</t>
  </si>
  <si>
    <t>FS</t>
  </si>
  <si>
    <t>Bodleian Services</t>
  </si>
  <si>
    <t>GB</t>
  </si>
  <si>
    <t>Careers Service</t>
  </si>
  <si>
    <t>GC</t>
  </si>
  <si>
    <t>Botanic Garden</t>
  </si>
  <si>
    <t>GD</t>
  </si>
  <si>
    <t>Sports Department</t>
  </si>
  <si>
    <t>XF</t>
  </si>
  <si>
    <t>Continuing Education (Residential Centre)</t>
  </si>
  <si>
    <t>GH</t>
  </si>
  <si>
    <t>Sheldonian Theatre</t>
  </si>
  <si>
    <t>GL</t>
  </si>
  <si>
    <t>Proctors Office</t>
  </si>
  <si>
    <t>GM</t>
  </si>
  <si>
    <t>University Club</t>
  </si>
  <si>
    <t>GP</t>
  </si>
  <si>
    <t>Ruskin School of Art</t>
  </si>
  <si>
    <t>GR</t>
  </si>
  <si>
    <t>Kellogg College</t>
  </si>
  <si>
    <t>GS</t>
  </si>
  <si>
    <t>St Cross College</t>
  </si>
  <si>
    <t>GT</t>
  </si>
  <si>
    <t>Student Welfare and Support Services</t>
  </si>
  <si>
    <t>GU</t>
  </si>
  <si>
    <t>Clubs Committee</t>
  </si>
  <si>
    <t>GY</t>
  </si>
  <si>
    <t>Safety Office</t>
  </si>
  <si>
    <t>GZ</t>
  </si>
  <si>
    <t>Occupational Health Service</t>
  </si>
  <si>
    <t>H2</t>
  </si>
  <si>
    <t>CCMP (Centre for Cellular and Molecular Physiology)</t>
  </si>
  <si>
    <t>H3</t>
  </si>
  <si>
    <t>CRUK/MRC Oxford Institute for Radiation Oncology</t>
  </si>
  <si>
    <t>H4</t>
  </si>
  <si>
    <t>RDM Clinical Laboratory Sciences</t>
  </si>
  <si>
    <t>H5</t>
  </si>
  <si>
    <t>Wellcome Trust Centre for Human Genetics</t>
  </si>
  <si>
    <t>H6</t>
  </si>
  <si>
    <t>Clinical Trial Service Unit</t>
  </si>
  <si>
    <t>H7</t>
  </si>
  <si>
    <t>RDM OCDEM</t>
  </si>
  <si>
    <t>H8</t>
  </si>
  <si>
    <t>Weatherall Institute of Molecular Medicine</t>
  </si>
  <si>
    <t>H9</t>
  </si>
  <si>
    <t>Structural Genomics Consortium</t>
  </si>
  <si>
    <t>HB</t>
  </si>
  <si>
    <t>NDM Experimental Medicine</t>
  </si>
  <si>
    <t>HC</t>
  </si>
  <si>
    <t>Jenner Institute</t>
  </si>
  <si>
    <t>HE</t>
  </si>
  <si>
    <t>HF</t>
  </si>
  <si>
    <t>Botnar</t>
  </si>
  <si>
    <t>HI</t>
  </si>
  <si>
    <t>Cancer Epidemiology Unit</t>
  </si>
  <si>
    <t>HJ</t>
  </si>
  <si>
    <t>Surgical Sciences</t>
  </si>
  <si>
    <t>HM</t>
  </si>
  <si>
    <t>Clinical Neurosciences</t>
  </si>
  <si>
    <t>HN</t>
  </si>
  <si>
    <t>Paediatrics</t>
  </si>
  <si>
    <t>HP</t>
  </si>
  <si>
    <t>Oxford Ludwig Institute</t>
  </si>
  <si>
    <t>HQ</t>
  </si>
  <si>
    <t>Psychiatry</t>
  </si>
  <si>
    <t>HS</t>
  </si>
  <si>
    <t>RDM Cardiovascular Medicine</t>
  </si>
  <si>
    <t>HT</t>
  </si>
  <si>
    <t>Childhood Cancer Research Group</t>
  </si>
  <si>
    <t>J1</t>
  </si>
  <si>
    <t>Council Secretariat</t>
  </si>
  <si>
    <t>JC</t>
  </si>
  <si>
    <t>Newcomers Club</t>
  </si>
  <si>
    <t>JF</t>
  </si>
  <si>
    <t>Biomedical Services</t>
  </si>
  <si>
    <t>JG</t>
  </si>
  <si>
    <t>Centre for Criminology</t>
  </si>
  <si>
    <t>JQ</t>
  </si>
  <si>
    <t>Transport Studies Unit</t>
  </si>
  <si>
    <t>K9</t>
  </si>
  <si>
    <t>Student Administration (Examinations)</t>
  </si>
  <si>
    <t>J6</t>
  </si>
  <si>
    <t>Education Policy Support</t>
  </si>
  <si>
    <t>K8</t>
  </si>
  <si>
    <t>Planning and Resources</t>
  </si>
  <si>
    <t>J3</t>
  </si>
  <si>
    <t>Graduate Admissions and Funding</t>
  </si>
  <si>
    <t>SZ</t>
  </si>
  <si>
    <t>Undergraduate Admissions and Outreach</t>
  </si>
  <si>
    <t>J4</t>
  </si>
  <si>
    <t>Divisional Offices</t>
  </si>
  <si>
    <t>KF</t>
  </si>
  <si>
    <t>Personnel Services</t>
  </si>
  <si>
    <t>K3</t>
  </si>
  <si>
    <t>The Centre for Teaching and Learning</t>
  </si>
  <si>
    <t>KA</t>
  </si>
  <si>
    <t>Academic Registrar Directorate</t>
  </si>
  <si>
    <t>KB</t>
  </si>
  <si>
    <t>Public Affairs Directorate</t>
  </si>
  <si>
    <t>KC</t>
  </si>
  <si>
    <t>Research Services</t>
  </si>
  <si>
    <t>KD</t>
  </si>
  <si>
    <t>Alumni Office</t>
  </si>
  <si>
    <t>KH</t>
  </si>
  <si>
    <t>Finance</t>
  </si>
  <si>
    <t>KK</t>
  </si>
  <si>
    <t>Child Care Services</t>
  </si>
  <si>
    <t>KM</t>
  </si>
  <si>
    <t>Vice-Chancellor and Registrar</t>
  </si>
  <si>
    <t>KN</t>
  </si>
  <si>
    <t>Legal Services Office</t>
  </si>
  <si>
    <t>KR</t>
  </si>
  <si>
    <t>LA</t>
  </si>
  <si>
    <t>Oxford-Man Institute</t>
  </si>
  <si>
    <t>LB</t>
  </si>
  <si>
    <t>Ageing Institute (OIA)</t>
  </si>
  <si>
    <t>LC</t>
  </si>
  <si>
    <t>Oxford Martin School</t>
  </si>
  <si>
    <t>LD</t>
  </si>
  <si>
    <t>Smith School</t>
  </si>
  <si>
    <t>LE</t>
  </si>
  <si>
    <t>Blavatnik School of Government</t>
  </si>
  <si>
    <t>M1</t>
  </si>
  <si>
    <t>Rothermere American Institute</t>
  </si>
  <si>
    <t>M3</t>
  </si>
  <si>
    <t>Area Studies</t>
  </si>
  <si>
    <t>MQ</t>
  </si>
  <si>
    <t>Said Business School</t>
  </si>
  <si>
    <t>V4</t>
  </si>
  <si>
    <t>Instruct</t>
  </si>
  <si>
    <t>V8</t>
  </si>
  <si>
    <t>Jenner Vaccine Foundation</t>
  </si>
  <si>
    <t>VA</t>
  </si>
  <si>
    <t>Language Centre</t>
  </si>
  <si>
    <t>VD</t>
  </si>
  <si>
    <t>Voltaire Foundation Limited</t>
  </si>
  <si>
    <t>VF</t>
  </si>
  <si>
    <t>Voltaire Foundation</t>
  </si>
  <si>
    <t>VG</t>
  </si>
  <si>
    <t>International Development</t>
  </si>
  <si>
    <t>VL</t>
  </si>
  <si>
    <t>OUFAL</t>
  </si>
  <si>
    <t>VO</t>
  </si>
  <si>
    <t>OSEM</t>
  </si>
  <si>
    <t>VP</t>
  </si>
  <si>
    <t>Gray Cancer Institute</t>
  </si>
  <si>
    <t>VR</t>
  </si>
  <si>
    <t>Nuffield Dominions Trust</t>
  </si>
  <si>
    <t>VU</t>
  </si>
  <si>
    <t>OUEM</t>
  </si>
  <si>
    <t>VW</t>
  </si>
  <si>
    <t>Oxford Limited</t>
  </si>
  <si>
    <t>VY</t>
  </si>
  <si>
    <t>Isis Innovation Limited</t>
  </si>
  <si>
    <t>JT</t>
  </si>
  <si>
    <t>General Revenue Account</t>
  </si>
  <si>
    <t>X1</t>
  </si>
  <si>
    <t>Oxford Mutual Limited</t>
  </si>
  <si>
    <t>YD</t>
  </si>
  <si>
    <t>Philosophy Faculty</t>
  </si>
  <si>
    <t>ZE</t>
  </si>
  <si>
    <t>Oxford University Development Trust</t>
  </si>
  <si>
    <t>F7</t>
  </si>
  <si>
    <t>Bodleian Communications</t>
  </si>
  <si>
    <t>FJ</t>
  </si>
  <si>
    <t>Bodleian Enterprise</t>
  </si>
  <si>
    <t>FK</t>
  </si>
  <si>
    <t>Humanities Libraries</t>
  </si>
  <si>
    <t>FW</t>
  </si>
  <si>
    <t>Western Manuscripts and Special Collections</t>
  </si>
  <si>
    <t>FZ</t>
  </si>
  <si>
    <t>Bodleian Digital Library Systems and Services</t>
  </si>
  <si>
    <t>F8</t>
  </si>
  <si>
    <t>Head of Assessment</t>
  </si>
  <si>
    <t>VH</t>
  </si>
  <si>
    <t>Business Economics Programme</t>
  </si>
  <si>
    <t>V6</t>
  </si>
  <si>
    <t>OU (Beijing)</t>
  </si>
  <si>
    <t>TA</t>
  </si>
  <si>
    <t>Scholarship Schemes</t>
  </si>
  <si>
    <t>FA</t>
  </si>
  <si>
    <t>Central Bodleian</t>
  </si>
  <si>
    <t>VJ</t>
  </si>
  <si>
    <t>Student Financial Support</t>
  </si>
  <si>
    <t>D4</t>
  </si>
  <si>
    <t>Maths Physical and Life Sciences</t>
  </si>
  <si>
    <t>ZB</t>
  </si>
  <si>
    <t>Investment Management</t>
  </si>
  <si>
    <t>VC</t>
  </si>
  <si>
    <t>Oxford University Student Union</t>
  </si>
  <si>
    <t>AU</t>
  </si>
  <si>
    <t>Zoology Building Services Unit</t>
  </si>
  <si>
    <t>J9</t>
  </si>
  <si>
    <t>Student Administration and Services Directorate</t>
  </si>
  <si>
    <t>AK</t>
  </si>
  <si>
    <t>IDRM</t>
  </si>
  <si>
    <t>KZ</t>
  </si>
  <si>
    <t>Kavli Institute</t>
  </si>
  <si>
    <t>E3</t>
  </si>
  <si>
    <t>BioEscalator</t>
  </si>
  <si>
    <t>A3</t>
  </si>
  <si>
    <t>IDRM- Paediatrics</t>
  </si>
  <si>
    <t>JB</t>
  </si>
  <si>
    <t>Assurance</t>
  </si>
  <si>
    <t>C1</t>
  </si>
  <si>
    <t>NDM Operations</t>
  </si>
  <si>
    <t>E4</t>
  </si>
  <si>
    <t>INEOS Oxford Institute</t>
  </si>
  <si>
    <t>JZ</t>
  </si>
  <si>
    <t>Focus</t>
  </si>
  <si>
    <t>A1</t>
  </si>
  <si>
    <t>Biochemistry Building Operations</t>
  </si>
  <si>
    <t>KS</t>
  </si>
  <si>
    <t>International Engagement Office</t>
  </si>
  <si>
    <t>PS</t>
  </si>
  <si>
    <t>Pandemic Sciences Centre</t>
  </si>
  <si>
    <t>GX</t>
  </si>
  <si>
    <t>NDORMS</t>
  </si>
  <si>
    <t>L4</t>
  </si>
  <si>
    <t>Development &amp; External Affairs Directorate</t>
  </si>
  <si>
    <t>KX</t>
  </si>
  <si>
    <t>Student Systems</t>
  </si>
  <si>
    <t>KQ</t>
  </si>
  <si>
    <t>Student Fees &amp; Funding</t>
  </si>
  <si>
    <t>S1</t>
  </si>
  <si>
    <t>Reuben College</t>
  </si>
  <si>
    <t>CM</t>
  </si>
  <si>
    <t>Centre for Medicines Discovery</t>
  </si>
  <si>
    <t>CW</t>
  </si>
  <si>
    <t>A4</t>
  </si>
  <si>
    <t>IDRM - DPAG</t>
  </si>
  <si>
    <t>CN</t>
  </si>
  <si>
    <t>NDM (CAMS Oxford Institute)</t>
  </si>
  <si>
    <t>CB - Biology</t>
  </si>
  <si>
    <t>CB</t>
  </si>
  <si>
    <t>Biology</t>
  </si>
  <si>
    <r>
      <t xml:space="preserve">Once completed please email to </t>
    </r>
    <r>
      <rPr>
        <b/>
        <u/>
        <sz val="10"/>
        <rFont val="Calibri"/>
        <family val="2"/>
        <scheme val="minor"/>
      </rPr>
      <t>dept.projects@admin.ox.ac.uk</t>
    </r>
  </si>
  <si>
    <t>A5 - DPAG Bionanoscience</t>
  </si>
  <si>
    <t>A5</t>
  </si>
  <si>
    <t>DPAG Bionanoscience</t>
  </si>
  <si>
    <t>CK - Faculty of Asian and Middle Eastern Studies</t>
  </si>
  <si>
    <t>Faculty of Asian and Middle Eastern Studies</t>
  </si>
  <si>
    <t>Historic Frozen Reserves</t>
  </si>
  <si>
    <t>DTP (IT Services use only)</t>
  </si>
  <si>
    <t>FULL RECOVERY - NEED TAX TEAM APPROVAL</t>
  </si>
  <si>
    <t>SPEC PITT RIVERS RECOVERY - NEED TAX TEAM APPROVAL</t>
  </si>
  <si>
    <t>NON-FUNDED IRRECOVERABLE - NEED TAX TEAM APPROVAL</t>
  </si>
  <si>
    <t>RESIDUAL RECOVERY - NEED TAX TEAM APPROVAL</t>
  </si>
  <si>
    <t>SPEC ASHMOLEAN RECOVERY - NEED TAX TEAM APPROVAL</t>
  </si>
  <si>
    <t>SPEC HISTORY OF SCIENCE RECOVE - NEED TAX TEAM APPROVAL</t>
  </si>
  <si>
    <t>SPEC NATURAL HISTORY RECOVERY - NEED TAX TEAM APPROVAL</t>
  </si>
  <si>
    <t>DAS Only Student Equipmt - NEED TAX TEAM APPROVAL</t>
  </si>
  <si>
    <t>Domestic or Non-Business - NEED TAX TEAM APPROVAL</t>
  </si>
  <si>
    <t>Essential to Education - NEED TAX TEAM APPROVAL</t>
  </si>
  <si>
    <t>Estates Only RRP RCP - NEED TAX TEAM APPROVAL</t>
  </si>
  <si>
    <t>Med/Vet Care - NEED TAX TEAM APPROVAL</t>
  </si>
  <si>
    <t>Med/Vet Research - NEED TAX TEAM APPROVAL</t>
  </si>
  <si>
    <t>Med/Vet Teaching - NEED TAX TEAM APPROVAL</t>
  </si>
  <si>
    <t>A1 CERT RECEIVED MED ITEM - NEED TAX TEAM APPROVAL</t>
  </si>
  <si>
    <t>A2 CERT RECVD CHARITY ADVRT - NEED TAX TEAM APPROVAL</t>
  </si>
  <si>
    <t>A3 CERT RECVD ELIGIBLE BODY ED - NEED TAX TEAM APPROVAL</t>
  </si>
  <si>
    <t>DG - NEED TAX TEAM APPROVAL</t>
  </si>
  <si>
    <t>EE - NEED TAX TEAM APPROVAL</t>
  </si>
  <si>
    <t>GB INTRA EU ZERO RATE - NEED TAX TEAM APPROVAL</t>
  </si>
  <si>
    <t>GB INTRA EU ZERO RATE CHARITY - NEED TAX TEAM APPROVAL</t>
  </si>
  <si>
    <t>GB INTRA EU ZERO RATE DISABLED - NEED TAX TEAM APPROVAL</t>
  </si>
  <si>
    <t>GB ROW ZERO RATE CHARITY - NEED TAX TEAM APPROVAL</t>
  </si>
  <si>
    <t>GB ROW ZERO RATE DISABLED - NEED TAX TEAM APPROVAL</t>
  </si>
  <si>
    <t>GB VAT CONSTRUCTION - NEED TAX TEAM APPROVAL</t>
  </si>
  <si>
    <t>GB VAT EXEMPT - NEED TAX TEAM APPROVAL</t>
  </si>
  <si>
    <t>GB VAT EXEMPT EDUCATION - NEED TAX TEAM APPROVAL</t>
  </si>
  <si>
    <t>GB VAT EXPORT ZERO - NEED TAX TEAM APPROVAL</t>
  </si>
  <si>
    <t>GB VAT FUEL AND POWER - NEED TAX TEAM APPROVAL</t>
  </si>
  <si>
    <t>GB VAT OUT OF SCOPE REC NO RC - NEED TAX TEAM APPROVAL</t>
  </si>
  <si>
    <t>GB VAT OUT OF SCOPE RECOVERY - NEED TAX TEAM APPROVAL</t>
  </si>
  <si>
    <t>GB VAT REDUCED - NEED TAX TEAM APPROVAL</t>
  </si>
  <si>
    <t>GB VAT RVSE CHARGE EXCEPTIONS - NEED TAX TEAM APPROVAL</t>
  </si>
  <si>
    <t>GB VAT STANDARD - NEED TAX TEAM APPROVAL</t>
  </si>
  <si>
    <t>GB VAT ZERO RATE - NEED TAX TEAM APPROVAL</t>
  </si>
  <si>
    <t>GB VAT ZERO RATE CERT EQPT - NEED TAX TEAM APPROVAL</t>
  </si>
  <si>
    <t>GB VAT ZERO RATE CERT SUBST - NEED TAX TEAM APPROVAL</t>
  </si>
  <si>
    <t>GB VAT ZERO RATE CHARITY - NEED TAX TEAM APPROVAL</t>
  </si>
  <si>
    <t>GB VAT ZERO RATE DISABLED - NEED TAX TEAM APPROVAL</t>
  </si>
  <si>
    <t>INPUT - NEED TAX TEAM APPROVAL</t>
  </si>
  <si>
    <t>MPR - NEED TAX TEAM APPROVAL</t>
  </si>
  <si>
    <t>NB - NEED TAX TEAM APPROVAL</t>
  </si>
  <si>
    <t>TE - NEED TAX TEAM APPROVAL</t>
  </si>
  <si>
    <t>TF - NEED TAX TEAM APPROVAL</t>
  </si>
  <si>
    <t>TG - NEED TAX TEAM APPROVAL</t>
  </si>
  <si>
    <t>TL - NEED TAX TEAM APPROVAL</t>
  </si>
  <si>
    <t>TO - NEED TAX TEAM APPROVAL</t>
  </si>
  <si>
    <t>TT - NEED TAX TEAM APPROVAL</t>
  </si>
  <si>
    <t>RW - NEED TAX TEAM APPROVAL</t>
  </si>
  <si>
    <t>TX - NEED TAX TEAM APPROVAL</t>
  </si>
  <si>
    <t>XX - NEED TAX TEAM APPROVAL</t>
  </si>
  <si>
    <t>CE</t>
  </si>
  <si>
    <t>Centre for Advanced Social Sciences Methods</t>
  </si>
  <si>
    <t>CE - Centre for Advanced Social Sciences Methods</t>
  </si>
  <si>
    <t>Version 2.21 -- Updated November 2025</t>
  </si>
  <si>
    <t>A2</t>
  </si>
  <si>
    <t>School of Medicine and Biomedical Sciences</t>
  </si>
  <si>
    <t>NDM Immuno-Oncology</t>
  </si>
  <si>
    <t>Women’s &amp; Reproductive Health</t>
  </si>
  <si>
    <t>Development &amp; Alumni Engagement</t>
  </si>
  <si>
    <t>XJ</t>
  </si>
  <si>
    <t>Astrophoria Foundation Year</t>
  </si>
  <si>
    <t>XK</t>
  </si>
  <si>
    <t>Language Centre OUDCE</t>
  </si>
  <si>
    <t>YS</t>
  </si>
  <si>
    <t>Uehiro Institute</t>
  </si>
  <si>
    <t>A2 - School of Medicine and Biomedical Sciences</t>
  </si>
  <si>
    <t>CW - NDM Immuno-Oncology</t>
  </si>
  <si>
    <t>HE - Women’s &amp; Reproductive Health</t>
  </si>
  <si>
    <t>KR - Development &amp; Alumni Engagement</t>
  </si>
  <si>
    <t>XJ - Astrophoria Foundation Year</t>
  </si>
  <si>
    <t>XK - Language Centre OUDCE</t>
  </si>
  <si>
    <t>YS - Uehiro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</si>
</sst>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;\-\-_)"/>
    <numFmt numFmtId="165" formatCode="dd\-mmm\-yyyy"/>
    <numFmt numFmtId="166" formatCode="#,##0.00;\(#.##0.00\);\-\-"/>
    <numFmt numFmtId="167" formatCode="#,##0.00;\(#,##0.00\);\-\-"/>
  </numFmts>
  <fonts count="7" x14ac:knownFonts="1">
    <font>
      <sz val="11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A1C4D0"/>
      </right>
      <top style="thin">
        <color rgb="FFA1C4D0"/>
      </top>
      <bottom style="thin">
        <color rgb="FFA1C4D0"/>
      </bottom>
      <diagonal/>
    </border>
    <border>
      <left/>
      <right/>
      <top style="thin">
        <color rgb="FFA1C4D0"/>
      </top>
      <bottom style="thin">
        <color rgb="FFA1C4D0"/>
      </bottom>
      <diagonal/>
    </border>
    <border>
      <left style="thin">
        <color rgb="FFA1C4D0"/>
      </left>
      <right/>
      <top style="thin">
        <color rgb="FFA1C4D0"/>
      </top>
      <bottom style="thin">
        <color rgb="FFA1C4D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right" vertical="top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166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vertical="top"/>
    </xf>
    <xf numFmtId="0" fontId="3" fillId="2" borderId="11" xfId="0" applyFont="1" applyFill="1" applyBorder="1" applyAlignment="1">
      <alignment horizontal="right" vertical="center"/>
    </xf>
    <xf numFmtId="0" fontId="2" fillId="2" borderId="15" xfId="0" applyFont="1" applyFill="1" applyBorder="1" applyAlignment="1" applyProtection="1">
      <alignment horizontal="center" vertical="top"/>
      <protection locked="0"/>
    </xf>
    <xf numFmtId="165" fontId="2" fillId="2" borderId="15" xfId="0" applyNumberFormat="1" applyFont="1" applyFill="1" applyBorder="1" applyAlignment="1" applyProtection="1">
      <alignment horizontal="center" vertical="top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165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165" fontId="4" fillId="2" borderId="15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Protection="1">
      <protection locked="0"/>
    </xf>
    <xf numFmtId="164" fontId="4" fillId="2" borderId="15" xfId="0" applyNumberFormat="1" applyFont="1" applyFill="1" applyBorder="1" applyProtection="1">
      <protection locked="0"/>
    </xf>
    <xf numFmtId="0" fontId="1" fillId="2" borderId="15" xfId="0" applyFont="1" applyFill="1" applyBorder="1" applyAlignment="1" applyProtection="1">
      <alignment vertical="top"/>
      <protection locked="0"/>
    </xf>
    <xf numFmtId="0" fontId="2" fillId="2" borderId="16" xfId="0" applyFont="1" applyFill="1" applyBorder="1" applyAlignment="1" applyProtection="1">
      <alignment vertical="top"/>
      <protection locked="0"/>
    </xf>
    <xf numFmtId="0" fontId="4" fillId="2" borderId="17" xfId="0" applyFont="1" applyFill="1" applyBorder="1" applyAlignment="1">
      <alignment horizontal="center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center"/>
    </xf>
    <xf numFmtId="164" fontId="4" fillId="2" borderId="17" xfId="0" applyNumberFormat="1" applyFont="1" applyFill="1" applyBorder="1" applyProtection="1">
      <protection locked="0"/>
    </xf>
    <xf numFmtId="164" fontId="4" fillId="2" borderId="0" xfId="0" applyNumberFormat="1" applyFont="1" applyFill="1" applyProtection="1">
      <protection locked="0"/>
    </xf>
    <xf numFmtId="0" fontId="3" fillId="2" borderId="0" xfId="0" applyFont="1" applyFill="1" applyAlignment="1">
      <alignment vertical="center"/>
    </xf>
    <xf numFmtId="166" fontId="4" fillId="2" borderId="8" xfId="0" applyNumberFormat="1" applyFont="1" applyFill="1" applyBorder="1" applyAlignment="1" applyProtection="1">
      <alignment vertical="center" wrapText="1"/>
      <protection locked="0"/>
    </xf>
    <xf numFmtId="166" fontId="4" fillId="2" borderId="9" xfId="0" applyNumberFormat="1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7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7" fontId="4" fillId="2" borderId="5" xfId="0" applyNumberFormat="1" applyFont="1" applyFill="1" applyBorder="1" applyAlignment="1">
      <alignment horizontal="center" vertical="center" wrapText="1"/>
    </xf>
    <xf numFmtId="167" fontId="4" fillId="2" borderId="6" xfId="0" applyNumberFormat="1" applyFont="1" applyFill="1" applyBorder="1" applyAlignment="1">
      <alignment horizontal="center" vertical="center" wrapText="1"/>
    </xf>
    <xf numFmtId="167" fontId="4" fillId="2" borderId="4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 applyProtection="1">
      <alignment horizontal="left" vertical="top" wrapText="1"/>
      <protection locked="0"/>
    </xf>
    <xf numFmtId="166" fontId="4" fillId="2" borderId="0" xfId="0" applyNumberFormat="1" applyFont="1" applyFill="1" applyAlignment="1" applyProtection="1">
      <alignment horizontal="left" vertical="top" wrapText="1"/>
      <protection locked="0"/>
    </xf>
    <xf numFmtId="166" fontId="4" fillId="2" borderId="11" xfId="0" applyNumberFormat="1" applyFont="1" applyFill="1" applyBorder="1" applyAlignment="1" applyProtection="1">
      <alignment horizontal="left" vertical="top" wrapText="1"/>
      <protection locked="0"/>
    </xf>
    <xf numFmtId="166" fontId="4" fillId="2" borderId="12" xfId="0" applyNumberFormat="1" applyFont="1" applyFill="1" applyBorder="1" applyAlignment="1" applyProtection="1">
      <alignment horizontal="left" vertical="top" wrapText="1"/>
      <protection locked="0"/>
    </xf>
    <xf numFmtId="166" fontId="4" fillId="2" borderId="13" xfId="0" applyNumberFormat="1" applyFont="1" applyFill="1" applyBorder="1" applyAlignment="1" applyProtection="1">
      <alignment horizontal="left" vertical="top" wrapText="1"/>
      <protection locked="0"/>
    </xf>
    <xf numFmtId="166" fontId="4" fillId="2" borderId="14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53"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164" formatCode="#,##0.00_);\(#,##0.00\);\-\-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border outline="0">
        <bottom style="hair">
          <color rgb="FFA1C4D0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0DED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A1C4D0"/>
        </left>
        <right style="thin">
          <color rgb="FFA1C4D0"/>
        </right>
        <top style="thin">
          <color rgb="FFA1C4D0"/>
        </top>
        <bottom style="thin">
          <color rgb="FFA1C4D0"/>
        </bottom>
        <vertical/>
        <horizontal/>
      </border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ont>
        <color rgb="FFE0DED9"/>
      </font>
    </dxf>
    <dxf>
      <font>
        <color auto="1"/>
      </font>
      <fill>
        <patternFill>
          <bgColor rgb="FFEBC4CB"/>
        </patternFill>
      </fill>
    </dxf>
    <dxf>
      <fill>
        <patternFill>
          <bgColor rgb="FFEBC4CB"/>
        </patternFill>
      </fill>
    </dxf>
    <dxf>
      <font>
        <color rgb="FFE0DED9"/>
      </font>
    </dxf>
  </dxfs>
  <tableStyles count="0" defaultTableStyle="TableStyleMedium2" defaultPivotStyle="PivotStyleLight16"/>
  <colors>
    <mruColors>
      <color rgb="FFEBC4CB"/>
      <color rgb="FFFFCCCC"/>
      <color rgb="FFFF9999"/>
      <color rgb="FFE0DED9"/>
      <color rgb="FFA1C4D0"/>
      <color rgb="FF002147"/>
      <color rgb="FFF3DE74"/>
      <color rgb="FFDED9D5"/>
      <color rgb="FF000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TOP TAS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0</xdr:row>
      <xdr:rowOff>66675</xdr:rowOff>
    </xdr:from>
    <xdr:to>
      <xdr:col>2</xdr:col>
      <xdr:colOff>1754257</xdr:colOff>
      <xdr:row>0</xdr:row>
      <xdr:rowOff>273741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0" y="66675"/>
          <a:ext cx="496957" cy="20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rgbClr val="002147"/>
              </a:solidFill>
            </a:rPr>
            <a:t>NEXT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438150</xdr:rowOff>
    </xdr:from>
    <xdr:to>
      <xdr:col>0</xdr:col>
      <xdr:colOff>419100</xdr:colOff>
      <xdr:row>1</xdr:row>
      <xdr:rowOff>704850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725" y="876300"/>
          <a:ext cx="3333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</a:t>
          </a:r>
        </a:p>
      </xdr:txBody>
    </xdr:sp>
    <xdr:clientData/>
  </xdr:twoCellAnchor>
  <xdr:twoCellAnchor>
    <xdr:from>
      <xdr:col>2</xdr:col>
      <xdr:colOff>123826</xdr:colOff>
      <xdr:row>1</xdr:row>
      <xdr:rowOff>438150</xdr:rowOff>
    </xdr:from>
    <xdr:to>
      <xdr:col>2</xdr:col>
      <xdr:colOff>581026</xdr:colOff>
      <xdr:row>1</xdr:row>
      <xdr:rowOff>704850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52701" y="876300"/>
          <a:ext cx="4572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</a:t>
          </a:r>
          <a:endParaRPr lang="en-GB" sz="1000"/>
        </a:p>
      </xdr:txBody>
    </xdr:sp>
    <xdr:clientData/>
  </xdr:twoCellAnchor>
  <xdr:twoCellAnchor>
    <xdr:from>
      <xdr:col>5</xdr:col>
      <xdr:colOff>371475</xdr:colOff>
      <xdr:row>1</xdr:row>
      <xdr:rowOff>438150</xdr:rowOff>
    </xdr:from>
    <xdr:to>
      <xdr:col>5</xdr:col>
      <xdr:colOff>1352550</xdr:colOff>
      <xdr:row>1</xdr:row>
      <xdr:rowOff>704850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43725" y="876300"/>
          <a:ext cx="9810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KH.Level 06.AA</a:t>
          </a:r>
        </a:p>
      </xdr:txBody>
    </xdr:sp>
    <xdr:clientData/>
  </xdr:twoCellAnchor>
  <xdr:twoCellAnchor>
    <xdr:from>
      <xdr:col>8</xdr:col>
      <xdr:colOff>57150</xdr:colOff>
      <xdr:row>1</xdr:row>
      <xdr:rowOff>438150</xdr:rowOff>
    </xdr:from>
    <xdr:to>
      <xdr:col>8</xdr:col>
      <xdr:colOff>676275</xdr:colOff>
      <xdr:row>1</xdr:row>
      <xdr:rowOff>704850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039350" y="876300"/>
          <a:ext cx="6191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KH01.01</a:t>
          </a:r>
          <a:endParaRPr lang="en-GB" sz="1000"/>
        </a:p>
      </xdr:txBody>
    </xdr:sp>
    <xdr:clientData/>
  </xdr:twoCellAnchor>
  <xdr:twoCellAnchor>
    <xdr:from>
      <xdr:col>13</xdr:col>
      <xdr:colOff>342900</xdr:colOff>
      <xdr:row>1</xdr:row>
      <xdr:rowOff>438150</xdr:rowOff>
    </xdr:from>
    <xdr:to>
      <xdr:col>13</xdr:col>
      <xdr:colOff>1076325</xdr:colOff>
      <xdr:row>1</xdr:row>
      <xdr:rowOff>704850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897225" y="876300"/>
          <a:ext cx="7334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Staff Costs</a:t>
          </a:r>
          <a:endParaRPr lang="en-GB" sz="1000"/>
        </a:p>
      </xdr:txBody>
    </xdr:sp>
    <xdr:clientData/>
  </xdr:twoCellAnchor>
  <xdr:twoCellAnchor>
    <xdr:from>
      <xdr:col>14</xdr:col>
      <xdr:colOff>142875</xdr:colOff>
      <xdr:row>1</xdr:row>
      <xdr:rowOff>438150</xdr:rowOff>
    </xdr:from>
    <xdr:to>
      <xdr:col>14</xdr:col>
      <xdr:colOff>847725</xdr:colOff>
      <xdr:row>1</xdr:row>
      <xdr:rowOff>704850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7068800" y="876300"/>
          <a:ext cx="7048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10,000.00</a:t>
          </a:r>
          <a:endParaRPr lang="en-GB" sz="1000"/>
        </a:p>
      </xdr:txBody>
    </xdr:sp>
    <xdr:clientData/>
  </xdr:twoCellAnchor>
  <xdr:twoCellAnchor>
    <xdr:from>
      <xdr:col>4</xdr:col>
      <xdr:colOff>476250</xdr:colOff>
      <xdr:row>1</xdr:row>
      <xdr:rowOff>438150</xdr:rowOff>
    </xdr:from>
    <xdr:to>
      <xdr:col>4</xdr:col>
      <xdr:colOff>1247775</xdr:colOff>
      <xdr:row>1</xdr:row>
      <xdr:rowOff>704850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334000" y="876300"/>
          <a:ext cx="7715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Smith,</a:t>
          </a:r>
          <a:r>
            <a:rPr lang="en-GB" sz="1000" baseline="0"/>
            <a:t> Dr. J</a:t>
          </a:r>
        </a:p>
      </xdr:txBody>
    </xdr:sp>
    <xdr:clientData/>
  </xdr:twoCellAnchor>
  <xdr:twoCellAnchor>
    <xdr:from>
      <xdr:col>6</xdr:col>
      <xdr:colOff>1</xdr:colOff>
      <xdr:row>1</xdr:row>
      <xdr:rowOff>438150</xdr:rowOff>
    </xdr:from>
    <xdr:to>
      <xdr:col>7</xdr:col>
      <xdr:colOff>9526</xdr:colOff>
      <xdr:row>1</xdr:row>
      <xdr:rowOff>704850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286751" y="876300"/>
          <a:ext cx="8572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  <xdr:twoCellAnchor>
    <xdr:from>
      <xdr:col>12</xdr:col>
      <xdr:colOff>38100</xdr:colOff>
      <xdr:row>1</xdr:row>
      <xdr:rowOff>438150</xdr:rowOff>
    </xdr:from>
    <xdr:to>
      <xdr:col>12</xdr:col>
      <xdr:colOff>828675</xdr:colOff>
      <xdr:row>1</xdr:row>
      <xdr:rowOff>704850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5363825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  <xdr:twoCellAnchor>
    <xdr:from>
      <xdr:col>3</xdr:col>
      <xdr:colOff>590550</xdr:colOff>
      <xdr:row>1</xdr:row>
      <xdr:rowOff>438150</xdr:rowOff>
    </xdr:from>
    <xdr:to>
      <xdr:col>3</xdr:col>
      <xdr:colOff>1114425</xdr:colOff>
      <xdr:row>1</xdr:row>
      <xdr:rowOff>704850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733800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9</xdr:col>
      <xdr:colOff>361950</xdr:colOff>
      <xdr:row>1</xdr:row>
      <xdr:rowOff>438150</xdr:rowOff>
    </xdr:from>
    <xdr:to>
      <xdr:col>9</xdr:col>
      <xdr:colOff>885825</xdr:colOff>
      <xdr:row>1</xdr:row>
      <xdr:rowOff>704850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020425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10</xdr:col>
      <xdr:colOff>466726</xdr:colOff>
      <xdr:row>1</xdr:row>
      <xdr:rowOff>438150</xdr:rowOff>
    </xdr:from>
    <xdr:to>
      <xdr:col>10</xdr:col>
      <xdr:colOff>1019176</xdr:colOff>
      <xdr:row>1</xdr:row>
      <xdr:rowOff>704850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2392026" y="876300"/>
          <a:ext cx="5524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</xdr:col>
      <xdr:colOff>552450</xdr:colOff>
      <xdr:row>1</xdr:row>
      <xdr:rowOff>428625</xdr:rowOff>
    </xdr:from>
    <xdr:to>
      <xdr:col>1</xdr:col>
      <xdr:colOff>1162050</xdr:colOff>
      <xdr:row>1</xdr:row>
      <xdr:rowOff>695325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66825" y="866775"/>
          <a:ext cx="6096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Finance</a:t>
          </a:r>
        </a:p>
      </xdr:txBody>
    </xdr:sp>
    <xdr:clientData/>
  </xdr:twoCellAnchor>
  <xdr:twoCellAnchor>
    <xdr:from>
      <xdr:col>11</xdr:col>
      <xdr:colOff>76200</xdr:colOff>
      <xdr:row>1</xdr:row>
      <xdr:rowOff>438150</xdr:rowOff>
    </xdr:from>
    <xdr:to>
      <xdr:col>11</xdr:col>
      <xdr:colOff>933449</xdr:colOff>
      <xdr:row>1</xdr:row>
      <xdr:rowOff>704850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430375" y="876300"/>
          <a:ext cx="857249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  <xdr:twoCellAnchor>
    <xdr:from>
      <xdr:col>7</xdr:col>
      <xdr:colOff>38100</xdr:colOff>
      <xdr:row>1</xdr:row>
      <xdr:rowOff>438150</xdr:rowOff>
    </xdr:from>
    <xdr:to>
      <xdr:col>7</xdr:col>
      <xdr:colOff>828675</xdr:colOff>
      <xdr:row>1</xdr:row>
      <xdr:rowOff>704850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63150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Details" displayName="tblDetails" ref="A2:AD200" totalsRowShown="0" headerRowDxfId="32" dataDxfId="31" tableBorderDxfId="30">
  <autoFilter ref="A2:AD200" xr:uid="{00000000-0009-0000-0100-000003000000}"/>
  <tableColumns count="30">
    <tableColumn id="1" xr3:uid="{00000000-0010-0000-0000-000001000000}" name="Dep't Code" dataDxfId="29"/>
    <tableColumn id="26" xr3:uid="{00000000-0010-0000-0000-00001A000000}" name="Org (field will auto-populate)" dataDxfId="28">
      <calculatedColumnFormula>IF(tblDetails[[#This Row],[Dep''t Code]]="","",VLOOKUP(tblDetails[[#This Row],[Dep''t Code]],Table5[],2,0))</calculatedColumnFormula>
    </tableColumn>
    <tableColumn id="2" xr3:uid="{00000000-0010-0000-0000-000002000000}" name="Top Task Number" dataDxfId="27"/>
    <tableColumn id="3" xr3:uid="{00000000-0010-0000-0000-000003000000}" name="Top Task Name" dataDxfId="26"/>
    <tableColumn id="4" xr3:uid="{00000000-0010-0000-0000-000004000000}" name="Top Task Manager" dataDxfId="25"/>
    <tableColumn id="5" xr3:uid="{00000000-0010-0000-0000-000005000000}" name="Requisition Approver" dataDxfId="24"/>
    <tableColumn id="6" xr3:uid="{00000000-0010-0000-0000-000006000000}" name="Top Task Start Date" dataDxfId="23"/>
    <tableColumn id="7" xr3:uid="{00000000-0010-0000-0000-000007000000}" name="Top Task End Date" dataDxfId="22"/>
    <tableColumn id="8" xr3:uid="{00000000-0010-0000-0000-000008000000}" name="Sub Task Number" dataDxfId="21"/>
    <tableColumn id="9" xr3:uid="{00000000-0010-0000-0000-000009000000}" name="Sub Task Name" dataDxfId="20"/>
    <tableColumn id="10" xr3:uid="{00000000-0010-0000-0000-00000A000000}" name="Sub Task Description" dataDxfId="19"/>
    <tableColumn id="30" xr3:uid="{00000000-0010-0000-0000-00001E000000}" name="Sub Task Start Date" dataDxfId="18"/>
    <tableColumn id="29" xr3:uid="{00000000-0010-0000-0000-00001D000000}" name="Sub Task End Date" dataDxfId="17"/>
    <tableColumn id="11" xr3:uid="{00000000-0010-0000-0000-00000B000000}" name="Budget Resource" dataDxfId="16"/>
    <tableColumn id="12" xr3:uid="{00000000-0010-0000-0000-00000C000000}" name="Budget" dataDxfId="15"/>
    <tableColumn id="13" xr3:uid="{00000000-0010-0000-0000-00000D000000}" name="Blank Row Flag" dataDxfId="14">
      <calculatedColumnFormula>COUNTA(tblDetails[[#This Row],[Dep''t Code]:[Budget]])=0</calculatedColumnFormula>
    </tableColumn>
    <tableColumn id="14" xr3:uid="{00000000-0010-0000-0000-00000E000000}" name="DeptCode OK" dataDxfId="13">
      <calculatedColumnFormula>OR(tblDetails[[#This Row],[Blank Row Flag]],NOT(ISBLANK(tblDetails[[#This Row],[Dep''t Code]])))</calculatedColumnFormula>
    </tableColumn>
    <tableColumn id="15" xr3:uid="{00000000-0010-0000-0000-00000F000000}" name="TopTaskNum OK" dataDxfId="12">
      <calculatedColumnFormula>OR(tblDetails[[#This Row],[Blank Row Flag]],AND(NOT(ISBLANK(tblDetails[[#This Row],[Top Task Number]])),LEFT(tblDetails[[#This Row],[Top Task Number]],2)=tblDetails[[#This Row],[Dep''t Code]],LEN(tblDetails[[#This Row],[Top Task Number]])=4))</calculatedColumnFormula>
    </tableColumn>
    <tableColumn id="16" xr3:uid="{00000000-0010-0000-0000-000010000000}" name="TopTaskName OK" dataDxfId="11"/>
    <tableColumn id="17" xr3:uid="{00000000-0010-0000-0000-000011000000}" name="TopTaskMan OK" dataDxfId="10"/>
    <tableColumn id="18" xr3:uid="{00000000-0010-0000-0000-000012000000}" name="ReqApp OK" dataDxfId="9"/>
    <tableColumn id="19" xr3:uid="{00000000-0010-0000-0000-000013000000}" name="StDate OK" dataDxfId="8"/>
    <tableColumn id="20" xr3:uid="{00000000-0010-0000-0000-000014000000}" name="EnDate OK" dataDxfId="7"/>
    <tableColumn id="21" xr3:uid="{00000000-0010-0000-0000-000015000000}" name="SubTaskNum OK" dataDxfId="6">
      <calculatedColumnFormula>OR(tblDetails[[#This Row],[Blank Row Flag]],AND(NOT(ISBLANK(tblDetails[[#This Row],[Sub Task Number]])),LEFT(tblDetails[[#This Row],[Sub Task Number]],4)=tblDetails[[#This Row],[Top Task Number]],LEN(tblDetails[[#This Row],[Sub Task Number]])=7))</calculatedColumnFormula>
    </tableColumn>
    <tableColumn id="22" xr3:uid="{00000000-0010-0000-0000-000016000000}" name="SubTaskName OK" dataDxfId="5"/>
    <tableColumn id="23" xr3:uid="{00000000-0010-0000-0000-000017000000}" name="SubTaskDesc OK" dataDxfId="4"/>
    <tableColumn id="24" xr3:uid="{00000000-0010-0000-0000-000018000000}" name="BudRes OK" dataDxfId="3"/>
    <tableColumn id="25" xr3:uid="{00000000-0010-0000-0000-000019000000}" name="BudChan OK" dataDxfId="2"/>
    <tableColumn id="31" xr3:uid="{00000000-0010-0000-0000-00001F000000}" name="St StEnDate OK" dataDxfId="1">
      <calculatedColumnFormula>OR(tblDetails[[#This Row],[Blank Row Flag]],NOT(ISBLANK(tblDetails[[#This Row],[Sub Task End Date]])))</calculatedColumnFormula>
    </tableColumn>
    <tableColumn id="32" xr3:uid="{00000000-0010-0000-0000-000020000000}" name="St StDateOK" dataDxfId="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blOutputTaxCodes" displayName="tblOutputTaxCodes" ref="R1:R39" totalsRowShown="0">
  <autoFilter ref="R1:R39" xr:uid="{00000000-0009-0000-0100-00000C000000}"/>
  <tableColumns count="1">
    <tableColumn id="1" xr3:uid="{00000000-0010-0000-0900-000001000000}" name="Output Tax Codes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blBudgetaryControls" displayName="tblBudgetaryControls" ref="T1:T3" totalsRowShown="0">
  <autoFilter ref="T1:T3" xr:uid="{00000000-0009-0000-0100-00000D000000}"/>
  <tableColumns count="1">
    <tableColumn id="1" xr3:uid="{00000000-0010-0000-0A00-000001000000}" name="Budgetary Control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blOverheadOptions" displayName="tblOverheadOptions" ref="V1:W4" totalsRowShown="0">
  <autoFilter ref="V1:W4" xr:uid="{00000000-0009-0000-0100-00000E000000}"/>
  <tableColumns count="2">
    <tableColumn id="1" xr3:uid="{00000000-0010-0000-0B00-000001000000}" name="Overhead Options"/>
    <tableColumn id="2" xr3:uid="{00000000-0010-0000-0B00-000002000000}" name="Burden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Y1:Y220" totalsRowShown="0">
  <autoFilter ref="Y1:Y220" xr:uid="{00000000-0009-0000-0100-000004000000}"/>
  <sortState xmlns:xlrd2="http://schemas.microsoft.com/office/spreadsheetml/2017/richdata2" ref="Y2:Y217">
    <sortCondition ref="Y1:Y217"/>
  </sortState>
  <tableColumns count="1">
    <tableColumn id="1" xr3:uid="{00000000-0010-0000-0C00-000001000000}" name="Departmen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D000000}" name="Table5" displayName="Table5" ref="AA1:AB220" totalsRowShown="0">
  <autoFilter ref="AA1:AB220" xr:uid="{00000000-0009-0000-0100-000005000000}"/>
  <sortState xmlns:xlrd2="http://schemas.microsoft.com/office/spreadsheetml/2017/richdata2" ref="AA2:AB217">
    <sortCondition ref="AA1:AA217"/>
  </sortState>
  <tableColumns count="2">
    <tableColumn id="1" xr3:uid="{00000000-0010-0000-0D00-000001000000}" name="Dept code"/>
    <tableColumn id="2" xr3:uid="{00000000-0010-0000-0D00-000002000000}" name="Or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ProjectTypes" displayName="tblProjectTypes" ref="A1:B11" totalsRowShown="0">
  <autoFilter ref="A1:B11" xr:uid="{00000000-0009-0000-0100-000001000000}"/>
  <sortState xmlns:xlrd2="http://schemas.microsoft.com/office/spreadsheetml/2017/richdata2" ref="A2:B11">
    <sortCondition ref="A1:A11"/>
  </sortState>
  <tableColumns count="2">
    <tableColumn id="1" xr3:uid="{00000000-0010-0000-0100-000001000000}" name="PROJECT TYPE"/>
    <tableColumn id="2" xr3:uid="{00000000-0010-0000-0100-000002000000}" name="FUNDI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blBudgetResource" displayName="tblBudgetResource" ref="D1:D47" totalsRowShown="0">
  <autoFilter ref="D1:D47" xr:uid="{00000000-0009-0000-0100-000006000000}"/>
  <tableColumns count="1">
    <tableColumn id="1" xr3:uid="{00000000-0010-0000-0200-000001000000}" name="Budget Resour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blTaskOwner" displayName="tblTaskOwner" ref="F1:F3" totalsRowShown="0">
  <autoFilter ref="F1:F3" xr:uid="{00000000-0009-0000-0100-000008000000}"/>
  <tableColumns count="1">
    <tableColumn id="1" xr3:uid="{00000000-0010-0000-0300-000001000000}" name="Task Own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TaxRecoveryCodes" displayName="tblTaxRecoveryCodes" ref="H1:H9" totalsRowShown="0">
  <autoFilter ref="H1:H9" xr:uid="{00000000-0009-0000-0100-000007000000}"/>
  <sortState xmlns:xlrd2="http://schemas.microsoft.com/office/spreadsheetml/2017/richdata2" ref="H2:H9">
    <sortCondition ref="H2"/>
  </sortState>
  <tableColumns count="1">
    <tableColumn id="1" xr3:uid="{00000000-0010-0000-0400-000001000000}" name="Tax Recovery Cod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blTaxActivityPurpose" displayName="tblTaxActivityPurpose" ref="J1:J9" totalsRowShown="0">
  <autoFilter ref="J1:J9" xr:uid="{00000000-0009-0000-0100-000009000000}"/>
  <sortState xmlns:xlrd2="http://schemas.microsoft.com/office/spreadsheetml/2017/richdata2" ref="J2:J9">
    <sortCondition ref="J1:J9"/>
  </sortState>
  <tableColumns count="1">
    <tableColumn id="1" xr3:uid="{00000000-0010-0000-0500-000001000000}" name="Tax Activity Purpos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blCurrencyCodes" displayName="tblCurrencyCodes" ref="L1:L25" totalsRowShown="0">
  <autoFilter ref="L1:L25" xr:uid="{00000000-0009-0000-0100-00000A000000}"/>
  <sortState xmlns:xlrd2="http://schemas.microsoft.com/office/spreadsheetml/2017/richdata2" ref="L2:L25">
    <sortCondition ref="L3"/>
  </sortState>
  <tableColumns count="1">
    <tableColumn id="1" xr3:uid="{00000000-0010-0000-0600-000001000000}" name="Currency Cod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blAnswers" displayName="tblAnswers" ref="N1:N4" totalsRowShown="0">
  <autoFilter ref="N1:N4" xr:uid="{00000000-0009-0000-0100-00000B000000}"/>
  <tableColumns count="1">
    <tableColumn id="1" xr3:uid="{00000000-0010-0000-0700-000001000000}" name="Answer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tblCostFixed" displayName="tblCostFixed" ref="P1:P3" totalsRowShown="0">
  <autoFilter ref="P1:P3" xr:uid="{00000000-0009-0000-0100-000002000000}"/>
  <tableColumns count="1">
    <tableColumn id="1" xr3:uid="{00000000-0010-0000-0800-000001000000}" name="Cost or fix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AO19"/>
  <sheetViews>
    <sheetView tabSelected="1" workbookViewId="0"/>
  </sheetViews>
  <sheetFormatPr defaultColWidth="0" defaultRowHeight="30" customHeight="1" zeroHeight="1" x14ac:dyDescent="0.25"/>
  <cols>
    <col min="1" max="4" width="5.7109375" style="4" customWidth="1"/>
    <col min="5" max="5" width="5.7109375" style="3" customWidth="1"/>
    <col min="6" max="32" width="5.7109375" style="4" customWidth="1"/>
    <col min="33" max="33" width="5.7109375" style="4" hidden="1" customWidth="1"/>
    <col min="34" max="34" width="9.85546875" style="4" hidden="1" customWidth="1"/>
    <col min="35" max="37" width="5.7109375" style="4" hidden="1" customWidth="1"/>
    <col min="38" max="40" width="6.140625" style="4" hidden="1" customWidth="1"/>
    <col min="41" max="16384" width="5.7109375" style="4" hidden="1"/>
  </cols>
  <sheetData>
    <row r="1" spans="1:41" s="2" customFormat="1" ht="35.1" customHeight="1" x14ac:dyDescent="0.25">
      <c r="A1" s="1" t="s">
        <v>98</v>
      </c>
      <c r="E1" s="3"/>
    </row>
    <row r="2" spans="1:41" ht="15" customHeight="1" x14ac:dyDescent="0.25"/>
    <row r="3" spans="1:41" ht="30" customHeight="1" x14ac:dyDescent="0.25">
      <c r="A3" s="15"/>
      <c r="B3" s="14"/>
      <c r="C3" s="14"/>
      <c r="D3" s="14"/>
      <c r="E3" s="16" t="s">
        <v>148</v>
      </c>
      <c r="F3" s="47"/>
      <c r="G3" s="48"/>
      <c r="H3" s="48"/>
      <c r="I3" s="48"/>
      <c r="J3" s="48"/>
      <c r="K3" s="48"/>
      <c r="L3" s="48"/>
      <c r="M3" s="48"/>
      <c r="N3" s="48"/>
      <c r="O3" s="49"/>
      <c r="P3" s="5"/>
      <c r="Q3" s="15"/>
      <c r="R3" s="14"/>
      <c r="S3" s="14"/>
      <c r="T3" s="14"/>
      <c r="U3" s="16" t="s">
        <v>129</v>
      </c>
      <c r="V3" s="59"/>
      <c r="W3" s="60"/>
      <c r="X3" s="60"/>
      <c r="Y3" s="60"/>
      <c r="Z3" s="60"/>
      <c r="AA3" s="60"/>
      <c r="AB3" s="60"/>
      <c r="AC3" s="60"/>
      <c r="AD3" s="60"/>
      <c r="AE3" s="61"/>
      <c r="AH3" s="62" t="str">
        <f>IFERROR(INDEX(tblProjectTypes[FUNDING],MATCH(F3,tblProjectTypes[PROJECT TYPE],0)),"-")</f>
        <v>-</v>
      </c>
      <c r="AI3" s="63"/>
      <c r="AJ3" s="64"/>
    </row>
    <row r="4" spans="1:41" ht="30" customHeight="1" x14ac:dyDescent="0.25">
      <c r="A4" s="17"/>
      <c r="E4" s="3" t="s">
        <v>107</v>
      </c>
      <c r="F4" s="47"/>
      <c r="G4" s="48"/>
      <c r="H4" s="48"/>
      <c r="I4" s="48"/>
      <c r="J4" s="48"/>
      <c r="K4" s="48"/>
      <c r="L4" s="48"/>
      <c r="M4" s="48"/>
      <c r="N4" s="48"/>
      <c r="O4" s="49"/>
      <c r="P4" s="5"/>
      <c r="Q4" s="17"/>
      <c r="U4" s="3" t="s">
        <v>60</v>
      </c>
      <c r="V4" s="56"/>
      <c r="W4" s="57"/>
      <c r="X4" s="57"/>
      <c r="Y4" s="57"/>
      <c r="Z4" s="57"/>
      <c r="AA4" s="57"/>
      <c r="AB4" s="57"/>
      <c r="AC4" s="57"/>
      <c r="AD4" s="57"/>
      <c r="AE4" s="58"/>
    </row>
    <row r="5" spans="1:41" ht="30" customHeight="1" x14ac:dyDescent="0.25">
      <c r="A5" s="17"/>
      <c r="E5" s="3" t="s">
        <v>131</v>
      </c>
      <c r="F5" s="53"/>
      <c r="G5" s="54"/>
      <c r="H5" s="54"/>
      <c r="I5" s="55"/>
      <c r="J5" s="72" t="s">
        <v>108</v>
      </c>
      <c r="K5" s="73"/>
      <c r="L5" s="50"/>
      <c r="M5" s="51"/>
      <c r="N5" s="51"/>
      <c r="O5" s="52"/>
      <c r="P5" s="6"/>
      <c r="Q5" s="17"/>
      <c r="U5" s="3" t="s">
        <v>130</v>
      </c>
      <c r="V5" s="56"/>
      <c r="W5" s="57"/>
      <c r="X5" s="57"/>
      <c r="Y5" s="57"/>
      <c r="Z5" s="57"/>
      <c r="AA5" s="57"/>
      <c r="AB5" s="57"/>
      <c r="AC5" s="57"/>
      <c r="AD5" s="57"/>
      <c r="AE5" s="58"/>
      <c r="AH5" s="7">
        <f>SUM(tblDetails[Budget])</f>
        <v>0</v>
      </c>
      <c r="AI5" s="4" t="s">
        <v>124</v>
      </c>
    </row>
    <row r="6" spans="1:41" ht="30" customHeight="1" x14ac:dyDescent="0.25">
      <c r="A6" s="17"/>
      <c r="E6" s="3" t="s">
        <v>109</v>
      </c>
      <c r="F6" s="47"/>
      <c r="G6" s="48"/>
      <c r="H6" s="48"/>
      <c r="I6" s="48"/>
      <c r="J6" s="48"/>
      <c r="K6" s="48"/>
      <c r="L6" s="48"/>
      <c r="M6" s="48"/>
      <c r="N6" s="48"/>
      <c r="O6" s="49"/>
      <c r="P6" s="5"/>
      <c r="Q6" s="17"/>
      <c r="U6" s="3" t="s">
        <v>1</v>
      </c>
      <c r="V6" s="56"/>
      <c r="W6" s="57"/>
      <c r="X6" s="57"/>
      <c r="Y6" s="57"/>
      <c r="Z6" s="57"/>
      <c r="AA6" s="57"/>
      <c r="AB6" s="57"/>
      <c r="AC6" s="57"/>
      <c r="AD6" s="57"/>
      <c r="AE6" s="58"/>
      <c r="AH6" s="7">
        <f>F13</f>
        <v>0</v>
      </c>
      <c r="AI6" s="4" t="s">
        <v>123</v>
      </c>
    </row>
    <row r="7" spans="1:41" ht="30" customHeight="1" x14ac:dyDescent="0.25">
      <c r="A7" s="17"/>
      <c r="E7" s="3" t="s">
        <v>113</v>
      </c>
      <c r="F7" s="47"/>
      <c r="G7" s="48"/>
      <c r="H7" s="48"/>
      <c r="I7" s="48"/>
      <c r="J7" s="48"/>
      <c r="K7" s="48"/>
      <c r="L7" s="48"/>
      <c r="M7" s="48"/>
      <c r="N7" s="48"/>
      <c r="O7" s="49"/>
      <c r="P7" s="5"/>
      <c r="Q7" s="17"/>
      <c r="U7" s="3" t="s">
        <v>115</v>
      </c>
      <c r="V7" s="56"/>
      <c r="W7" s="57"/>
      <c r="X7" s="57"/>
      <c r="Y7" s="57"/>
      <c r="Z7" s="57"/>
      <c r="AA7" s="57"/>
      <c r="AB7" s="57"/>
      <c r="AC7" s="57"/>
      <c r="AD7" s="57"/>
      <c r="AE7" s="58"/>
      <c r="AH7" s="7">
        <f>ROUND(AH5-AH6,2)</f>
        <v>0</v>
      </c>
      <c r="AI7" s="4" t="s">
        <v>125</v>
      </c>
    </row>
    <row r="8" spans="1:41" ht="30" customHeight="1" x14ac:dyDescent="0.25">
      <c r="A8" s="18"/>
      <c r="B8" s="19"/>
      <c r="C8" s="19"/>
      <c r="D8" s="19"/>
      <c r="E8" s="20" t="s">
        <v>114</v>
      </c>
      <c r="F8" s="47"/>
      <c r="G8" s="48"/>
      <c r="H8" s="48"/>
      <c r="I8" s="48"/>
      <c r="J8" s="48"/>
      <c r="K8" s="48"/>
      <c r="L8" s="48"/>
      <c r="M8" s="48"/>
      <c r="N8" s="48"/>
      <c r="O8" s="49"/>
      <c r="P8" s="5"/>
      <c r="Q8" s="18"/>
      <c r="R8" s="19"/>
      <c r="S8" s="19"/>
      <c r="T8" s="19"/>
      <c r="U8" s="46" t="s">
        <v>179</v>
      </c>
      <c r="V8" s="57"/>
      <c r="W8" s="57"/>
      <c r="X8" s="57"/>
      <c r="Y8" s="57"/>
      <c r="Z8" s="57"/>
      <c r="AA8" s="57"/>
      <c r="AB8" s="57"/>
      <c r="AC8" s="57"/>
      <c r="AD8" s="57"/>
      <c r="AE8" s="58"/>
      <c r="AH8" s="7"/>
    </row>
    <row r="9" spans="1:41" ht="30" customHeight="1" x14ac:dyDescent="0.25">
      <c r="F9" s="5"/>
      <c r="G9" s="5"/>
      <c r="H9" s="5"/>
      <c r="I9" s="5"/>
      <c r="J9" s="5"/>
      <c r="K9" s="5"/>
      <c r="L9" s="5"/>
      <c r="M9" s="5"/>
      <c r="N9" s="5"/>
      <c r="O9" s="8"/>
      <c r="P9" s="8"/>
      <c r="Q9" s="43"/>
    </row>
    <row r="10" spans="1:41" ht="30" customHeight="1" x14ac:dyDescent="0.25">
      <c r="A10" s="15"/>
      <c r="B10" s="14"/>
      <c r="C10" s="14"/>
      <c r="D10" s="14"/>
      <c r="E10" s="16" t="s">
        <v>132</v>
      </c>
      <c r="F10" s="47" t="s">
        <v>56</v>
      </c>
      <c r="G10" s="48"/>
      <c r="H10" s="48"/>
      <c r="I10" s="48"/>
      <c r="J10" s="48"/>
      <c r="K10" s="48"/>
      <c r="L10" s="48"/>
      <c r="M10" s="48"/>
      <c r="N10" s="48"/>
      <c r="O10" s="49"/>
      <c r="P10" s="9"/>
      <c r="Q10" s="13" t="s">
        <v>61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5"/>
      <c r="AH10" s="4" t="b">
        <f>NOT(OR(V3=AO10,ISBLANK(V3)))</f>
        <v>0</v>
      </c>
      <c r="AI10" s="4" t="s">
        <v>155</v>
      </c>
      <c r="AO10" s="4" t="s">
        <v>58</v>
      </c>
    </row>
    <row r="11" spans="1:41" ht="30" customHeight="1" x14ac:dyDescent="0.25">
      <c r="A11" s="17"/>
      <c r="E11" s="3" t="str">
        <f>"Exchange Rate ("&amp;F10&amp;" to GBP)"</f>
        <v>Exchange Rate (GBP to GBP)</v>
      </c>
      <c r="F11" s="69">
        <v>1</v>
      </c>
      <c r="G11" s="70"/>
      <c r="H11" s="70"/>
      <c r="I11" s="70"/>
      <c r="J11" s="70"/>
      <c r="K11" s="70"/>
      <c r="L11" s="70"/>
      <c r="M11" s="70"/>
      <c r="N11" s="70"/>
      <c r="O11" s="71"/>
      <c r="P11" s="9"/>
      <c r="Q11" s="81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3"/>
      <c r="AH11" s="4" t="b">
        <f>NOT(OR(V5=AO11,ISBLANK(V5)))</f>
        <v>0</v>
      </c>
      <c r="AI11" s="4" t="s">
        <v>156</v>
      </c>
      <c r="AO11" s="4" t="s">
        <v>92</v>
      </c>
    </row>
    <row r="12" spans="1:41" ht="30" customHeight="1" x14ac:dyDescent="0.25">
      <c r="A12" s="17"/>
      <c r="E12" s="3" t="str">
        <f>F10&amp;" Budget (please enter)"</f>
        <v>GBP Budget (please enter)</v>
      </c>
      <c r="F12" s="69"/>
      <c r="G12" s="70"/>
      <c r="H12" s="70"/>
      <c r="I12" s="70"/>
      <c r="J12" s="70"/>
      <c r="K12" s="70"/>
      <c r="L12" s="70"/>
      <c r="M12" s="70"/>
      <c r="N12" s="70"/>
      <c r="O12" s="71"/>
      <c r="P12" s="9"/>
      <c r="Q12" s="84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6"/>
      <c r="AH12" s="4" t="b">
        <f>NOT(OR(ISBLANK(V4),V4=AO12))</f>
        <v>0</v>
      </c>
      <c r="AI12" s="4" t="s">
        <v>157</v>
      </c>
      <c r="AO12" s="4" t="s">
        <v>59</v>
      </c>
    </row>
    <row r="13" spans="1:41" ht="30" customHeight="1" x14ac:dyDescent="0.25">
      <c r="E13" s="27" t="s">
        <v>134</v>
      </c>
      <c r="F13" s="78">
        <f>IF(AND(ISNUMBER(F12),ISNUMBER(F11)),F12/F11,0)</f>
        <v>0</v>
      </c>
      <c r="G13" s="78"/>
      <c r="H13" s="78"/>
      <c r="I13" s="78"/>
      <c r="J13" s="78"/>
      <c r="K13" s="78"/>
      <c r="L13" s="78"/>
      <c r="M13" s="78"/>
      <c r="N13" s="78"/>
      <c r="O13" s="79"/>
      <c r="P13" s="9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1" ht="30" customHeight="1" x14ac:dyDescent="0.25">
      <c r="A14" s="18"/>
      <c r="B14" s="19"/>
      <c r="C14" s="19"/>
      <c r="D14" s="19"/>
      <c r="E14" s="20" t="s">
        <v>171</v>
      </c>
      <c r="F14" s="80">
        <f>F13-SUM(DETAILS!O:O)</f>
        <v>0</v>
      </c>
      <c r="G14" s="78"/>
      <c r="H14" s="78"/>
      <c r="I14" s="78"/>
      <c r="J14" s="78"/>
      <c r="K14" s="78"/>
      <c r="L14" s="78"/>
      <c r="M14" s="78"/>
      <c r="N14" s="78"/>
      <c r="O14" s="79"/>
      <c r="P14" s="9"/>
      <c r="Q14" s="9"/>
      <c r="S14" s="66" t="s">
        <v>133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8"/>
      <c r="AH14" s="4" t="b">
        <f>OR(AH10,AH11)</f>
        <v>0</v>
      </c>
      <c r="AI14" s="4" t="s">
        <v>158</v>
      </c>
    </row>
    <row r="15" spans="1:41" ht="30" customHeight="1" x14ac:dyDescent="0.25">
      <c r="F15" s="66" t="s">
        <v>110</v>
      </c>
      <c r="G15" s="67"/>
      <c r="H15" s="67"/>
      <c r="I15" s="67"/>
      <c r="J15" s="67"/>
      <c r="K15" s="68"/>
      <c r="L15" s="66" t="s">
        <v>111</v>
      </c>
      <c r="M15" s="67"/>
      <c r="N15" s="67"/>
      <c r="O15" s="67"/>
      <c r="P15" s="67"/>
      <c r="Q15" s="68"/>
      <c r="S15" s="75" t="str">
        <f>INDEX(AM17:AN18,MATCH(AH14,AM16:AN16,0),MATCH(AH15,AL17:AL18,0))</f>
        <v>Has the tax treatment been considered?</v>
      </c>
      <c r="T15" s="76"/>
      <c r="U15" s="76"/>
      <c r="V15" s="76"/>
      <c r="W15" s="76"/>
      <c r="X15" s="76"/>
      <c r="Y15" s="76"/>
      <c r="Z15" s="76"/>
      <c r="AA15" s="76"/>
      <c r="AB15" s="76"/>
      <c r="AC15" s="77"/>
      <c r="AD15" s="56" t="s">
        <v>87</v>
      </c>
      <c r="AE15" s="58"/>
      <c r="AH15" s="4" t="b">
        <f>AH12</f>
        <v>0</v>
      </c>
      <c r="AI15" s="4" t="s">
        <v>159</v>
      </c>
      <c r="AM15" s="4" t="s">
        <v>162</v>
      </c>
    </row>
    <row r="16" spans="1:41" ht="30" customHeight="1" x14ac:dyDescent="0.25">
      <c r="A16" s="15"/>
      <c r="B16" s="14"/>
      <c r="C16" s="14"/>
      <c r="D16" s="14"/>
      <c r="E16" s="16" t="s">
        <v>112</v>
      </c>
      <c r="F16" s="47"/>
      <c r="G16" s="48"/>
      <c r="H16" s="48"/>
      <c r="I16" s="48"/>
      <c r="J16" s="48"/>
      <c r="K16" s="49"/>
      <c r="L16" s="53"/>
      <c r="M16" s="54"/>
      <c r="N16" s="54"/>
      <c r="O16" s="54"/>
      <c r="P16" s="54"/>
      <c r="Q16" s="55"/>
      <c r="R16" s="10"/>
      <c r="S16" s="75" t="s">
        <v>126</v>
      </c>
      <c r="T16" s="76"/>
      <c r="U16" s="76"/>
      <c r="V16" s="76"/>
      <c r="W16" s="76"/>
      <c r="X16" s="76"/>
      <c r="Y16" s="76"/>
      <c r="Z16" s="76"/>
      <c r="AA16" s="76"/>
      <c r="AB16" s="76"/>
      <c r="AC16" s="77"/>
      <c r="AD16" s="56" t="s">
        <v>128</v>
      </c>
      <c r="AE16" s="58"/>
      <c r="AM16" s="4" t="b">
        <v>0</v>
      </c>
      <c r="AN16" s="4" t="b">
        <v>1</v>
      </c>
    </row>
    <row r="17" spans="1:40" ht="30" customHeight="1" x14ac:dyDescent="0.25">
      <c r="A17" s="18"/>
      <c r="B17" s="19"/>
      <c r="C17" s="19"/>
      <c r="D17" s="19"/>
      <c r="E17" s="20" t="s">
        <v>166</v>
      </c>
      <c r="F17" s="47"/>
      <c r="G17" s="48"/>
      <c r="H17" s="48"/>
      <c r="I17" s="48"/>
      <c r="J17" s="48"/>
      <c r="K17" s="49"/>
      <c r="L17" s="53"/>
      <c r="M17" s="54"/>
      <c r="N17" s="54"/>
      <c r="O17" s="54"/>
      <c r="P17" s="54"/>
      <c r="Q17" s="55"/>
      <c r="R17" s="10"/>
      <c r="S17" s="75" t="s">
        <v>127</v>
      </c>
      <c r="T17" s="76"/>
      <c r="U17" s="76"/>
      <c r="V17" s="76"/>
      <c r="W17" s="76"/>
      <c r="X17" s="76"/>
      <c r="Y17" s="76"/>
      <c r="Z17" s="76"/>
      <c r="AA17" s="76"/>
      <c r="AB17" s="76"/>
      <c r="AC17" s="77"/>
      <c r="AD17" s="56" t="s">
        <v>128</v>
      </c>
      <c r="AE17" s="58"/>
      <c r="AK17" s="10" t="s">
        <v>160</v>
      </c>
      <c r="AL17" s="4" t="b">
        <v>0</v>
      </c>
      <c r="AM17" s="4" t="s">
        <v>161</v>
      </c>
      <c r="AN17" s="4" t="s">
        <v>163</v>
      </c>
    </row>
    <row r="18" spans="1:40" ht="15" customHeight="1" x14ac:dyDescent="0.25">
      <c r="A18" s="14"/>
      <c r="B18" s="14"/>
      <c r="C18" s="14"/>
      <c r="D18" s="14"/>
      <c r="E18" s="16"/>
      <c r="F18" s="74"/>
      <c r="G18" s="74"/>
      <c r="H18" s="74"/>
      <c r="I18" s="74"/>
      <c r="J18" s="74"/>
      <c r="K18" s="74"/>
      <c r="L18" s="65"/>
      <c r="M18" s="65"/>
      <c r="N18" s="65"/>
      <c r="O18" s="65"/>
      <c r="P18" s="65"/>
      <c r="Q18" s="65"/>
      <c r="R18" s="10"/>
      <c r="AL18" s="4" t="b">
        <v>1</v>
      </c>
      <c r="AM18" s="4" t="s">
        <v>165</v>
      </c>
      <c r="AN18" s="4" t="s">
        <v>164</v>
      </c>
    </row>
    <row r="19" spans="1:40" s="2" customFormat="1" ht="30" customHeight="1" x14ac:dyDescent="0.25">
      <c r="A19" s="11" t="s">
        <v>809</v>
      </c>
      <c r="D19" s="12"/>
      <c r="AF19" s="12" t="s">
        <v>871</v>
      </c>
    </row>
  </sheetData>
  <sheetProtection sheet="1" objects="1" scenarios="1"/>
  <mergeCells count="36">
    <mergeCell ref="F17:K17"/>
    <mergeCell ref="F16:K16"/>
    <mergeCell ref="F8:O8"/>
    <mergeCell ref="AD17:AE17"/>
    <mergeCell ref="AD16:AE16"/>
    <mergeCell ref="AD15:AE15"/>
    <mergeCell ref="S17:AC17"/>
    <mergeCell ref="S16:AC16"/>
    <mergeCell ref="S15:AC15"/>
    <mergeCell ref="F13:O13"/>
    <mergeCell ref="F14:O14"/>
    <mergeCell ref="Q11:AE12"/>
    <mergeCell ref="V8:AE8"/>
    <mergeCell ref="V4:AE4"/>
    <mergeCell ref="V3:AE3"/>
    <mergeCell ref="AH3:AJ3"/>
    <mergeCell ref="L18:Q18"/>
    <mergeCell ref="L17:Q17"/>
    <mergeCell ref="L16:Q16"/>
    <mergeCell ref="F3:O3"/>
    <mergeCell ref="S14:AE14"/>
    <mergeCell ref="F15:K15"/>
    <mergeCell ref="L15:Q15"/>
    <mergeCell ref="F4:O4"/>
    <mergeCell ref="F12:O12"/>
    <mergeCell ref="F11:O11"/>
    <mergeCell ref="F10:O10"/>
    <mergeCell ref="J5:K5"/>
    <mergeCell ref="F18:K18"/>
    <mergeCell ref="F7:O7"/>
    <mergeCell ref="F6:O6"/>
    <mergeCell ref="L5:O5"/>
    <mergeCell ref="F5:I5"/>
    <mergeCell ref="V7:AE7"/>
    <mergeCell ref="V6:AE6"/>
    <mergeCell ref="V5:AE5"/>
  </mergeCells>
  <conditionalFormatting sqref="F5">
    <cfRule type="expression" dxfId="52" priority="26">
      <formula>F5="Start Date"</formula>
    </cfRule>
  </conditionalFormatting>
  <conditionalFormatting sqref="F13:O14">
    <cfRule type="expression" dxfId="51" priority="3">
      <formula>AH7&lt;&gt;0</formula>
    </cfRule>
  </conditionalFormatting>
  <conditionalFormatting sqref="F14:O14">
    <cfRule type="cellIs" dxfId="50" priority="2" operator="notEqual">
      <formula>0</formula>
    </cfRule>
  </conditionalFormatting>
  <conditionalFormatting sqref="P5">
    <cfRule type="expression" dxfId="49" priority="25">
      <formula>P5="End Date"</formula>
    </cfRule>
  </conditionalFormatting>
  <conditionalFormatting sqref="P10">
    <cfRule type="expression" dxfId="48" priority="33">
      <formula>AI9&lt;&gt;0</formula>
    </cfRule>
  </conditionalFormatting>
  <conditionalFormatting sqref="P11:P13">
    <cfRule type="expression" dxfId="47" priority="35">
      <formula>#REF!&lt;&gt;0</formula>
    </cfRule>
  </conditionalFormatting>
  <conditionalFormatting sqref="S16:AC16">
    <cfRule type="expression" dxfId="46" priority="30">
      <formula>#REF!="GBP"</formula>
    </cfRule>
  </conditionalFormatting>
  <conditionalFormatting sqref="S17:AC17">
    <cfRule type="expression" dxfId="45" priority="9">
      <formula>F3&lt;&gt;"Capital"</formula>
    </cfRule>
  </conditionalFormatting>
  <conditionalFormatting sqref="V5:AE8">
    <cfRule type="expression" dxfId="44" priority="1">
      <formula>$AH$3="Internal"</formula>
    </cfRule>
  </conditionalFormatting>
  <dataValidations count="9">
    <dataValidation type="list" allowBlank="1" showInputMessage="1" showErrorMessage="1" sqref="F3" xr:uid="{00000000-0002-0000-0000-000000000000}">
      <formula1>INDIRECT("tblProjectTypes[PROJECT TYPE]")</formula1>
    </dataValidation>
    <dataValidation type="decimal" allowBlank="1" showInputMessage="1" showErrorMessage="1" sqref="F11:O12" xr:uid="{00000000-0002-0000-0000-000001000000}">
      <formula1>-999999999999</formula1>
      <formula2>999999999999</formula2>
    </dataValidation>
    <dataValidation type="list" allowBlank="1" showInputMessage="1" showErrorMessage="1" sqref="F10:O10" xr:uid="{00000000-0002-0000-0000-000002000000}">
      <formula1>INDIRECT("tblCurrencyCodes[Currency Codes]")</formula1>
    </dataValidation>
    <dataValidation type="list" allowBlank="1" showInputMessage="1" showErrorMessage="1" sqref="V3:AE3" xr:uid="{00000000-0002-0000-0000-000003000000}">
      <formula1>INDIRECT("tblTaxRecoveryCodes[Tax Recovery Codes]")</formula1>
    </dataValidation>
    <dataValidation type="list" allowBlank="1" showInputMessage="1" showErrorMessage="1" sqref="V4:AE4" xr:uid="{00000000-0002-0000-0000-000004000000}">
      <formula1>INDIRECT("tblTaxActivityPurpose[Tax Activity Purpose]")</formula1>
    </dataValidation>
    <dataValidation type="list" allowBlank="1" showInputMessage="1" showErrorMessage="1" sqref="V5:AE5" xr:uid="{00000000-0002-0000-0000-000005000000}">
      <formula1>INDIRECT("tblOutputTaxCodes[Output Tax Codes]")</formula1>
    </dataValidation>
    <dataValidation type="date" operator="greaterThanOrEqual" allowBlank="1" showInputMessage="1" showErrorMessage="1" sqref="L16:Q18 F5:I5 L5:O5" xr:uid="{00000000-0002-0000-0000-000006000000}">
      <formula1>36526</formula1>
    </dataValidation>
    <dataValidation type="list" allowBlank="1" showInputMessage="1" showErrorMessage="1" sqref="AD15:AE17" xr:uid="{00000000-0002-0000-0000-000007000000}">
      <formula1>INDIRECT("tblAnswers[Answers]")</formula1>
    </dataValidation>
    <dataValidation type="textLength" operator="lessThanOrEqual" allowBlank="1" showInputMessage="1" showErrorMessage="1" errorTitle="Too long" error="No more than 30 characters" sqref="F4:O4" xr:uid="{00000000-0002-0000-0000-000008000000}">
      <formula1>30</formula1>
    </dataValidation>
  </dataValidations>
  <pageMargins left="0.7" right="0.7" top="0.75" bottom="0.75" header="0.3" footer="0.3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a department from the drop down list" xr:uid="{00000000-0002-0000-0000-000009000000}">
          <x14:formula1>
            <xm:f>LOOKUPS!$Y$2:$Y$204</xm:f>
          </x14:formula1>
          <xm:sqref>F6:O6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D200"/>
  <sheetViews>
    <sheetView workbookViewId="0">
      <pane ySplit="2" topLeftCell="A3" activePane="bottomLeft" state="frozen"/>
      <selection activeCell="F3" sqref="F3:O3"/>
      <selection pane="bottomLeft" activeCell="N3" sqref="N3"/>
    </sheetView>
  </sheetViews>
  <sheetFormatPr defaultColWidth="0" defaultRowHeight="15" zeroHeight="1" x14ac:dyDescent="0.25"/>
  <cols>
    <col min="1" max="1" width="8.28515625" style="34" customWidth="1"/>
    <col min="2" max="2" width="27.5703125" style="24" customWidth="1"/>
    <col min="3" max="3" width="10.7109375" style="34" customWidth="1"/>
    <col min="4" max="6" width="25.7109375" style="34" customWidth="1"/>
    <col min="7" max="8" width="12.7109375" style="34" customWidth="1"/>
    <col min="9" max="9" width="10.7109375" style="34" customWidth="1"/>
    <col min="10" max="10" width="19" style="34" bestFit="1" customWidth="1"/>
    <col min="11" max="11" width="24" style="34" bestFit="1" customWidth="1"/>
    <col min="12" max="12" width="14.5703125" style="34" customWidth="1"/>
    <col min="13" max="13" width="13.42578125" style="34" bestFit="1" customWidth="1"/>
    <col min="14" max="14" width="21.42578125" style="24" customWidth="1"/>
    <col min="15" max="15" width="14.140625" style="24" customWidth="1"/>
    <col min="16" max="16384" width="9.140625" style="24" hidden="1"/>
  </cols>
  <sheetData>
    <row r="1" spans="1:30" s="21" customFormat="1" ht="35.1" customHeight="1" x14ac:dyDescent="0.25">
      <c r="A1" s="36" t="s">
        <v>98</v>
      </c>
      <c r="B1" s="26"/>
      <c r="C1" s="28"/>
      <c r="D1" s="28"/>
      <c r="E1" s="28"/>
      <c r="F1" s="28"/>
      <c r="G1" s="29"/>
      <c r="H1" s="29"/>
      <c r="I1" s="28"/>
      <c r="J1" s="28"/>
      <c r="K1" s="28"/>
      <c r="L1" s="28"/>
      <c r="M1" s="37"/>
      <c r="V1" s="22"/>
    </row>
    <row r="2" spans="1:30" s="30" customFormat="1" ht="69.95" customHeight="1" x14ac:dyDescent="0.25">
      <c r="A2" s="30" t="s">
        <v>116</v>
      </c>
      <c r="B2" s="30" t="s">
        <v>172</v>
      </c>
      <c r="C2" s="30" t="s">
        <v>117</v>
      </c>
      <c r="D2" s="30" t="s">
        <v>118</v>
      </c>
      <c r="E2" s="30" t="s">
        <v>119</v>
      </c>
      <c r="F2" s="30" t="s">
        <v>120</v>
      </c>
      <c r="G2" s="31" t="s">
        <v>175</v>
      </c>
      <c r="H2" s="31" t="s">
        <v>176</v>
      </c>
      <c r="I2" s="30" t="s">
        <v>103</v>
      </c>
      <c r="J2" s="30" t="s">
        <v>121</v>
      </c>
      <c r="K2" s="30" t="s">
        <v>122</v>
      </c>
      <c r="L2" s="30" t="s">
        <v>173</v>
      </c>
      <c r="M2" s="30" t="s">
        <v>174</v>
      </c>
      <c r="N2" s="30" t="s">
        <v>0</v>
      </c>
      <c r="O2" s="39" t="s">
        <v>7</v>
      </c>
      <c r="P2" s="39" t="s">
        <v>135</v>
      </c>
      <c r="Q2" s="30" t="s">
        <v>136</v>
      </c>
      <c r="R2" s="30" t="s">
        <v>137</v>
      </c>
      <c r="S2" s="30" t="s">
        <v>138</v>
      </c>
      <c r="T2" s="30" t="s">
        <v>139</v>
      </c>
      <c r="U2" s="30" t="s">
        <v>140</v>
      </c>
      <c r="V2" s="30" t="s">
        <v>141</v>
      </c>
      <c r="W2" s="30" t="s">
        <v>142</v>
      </c>
      <c r="X2" s="30" t="s">
        <v>143</v>
      </c>
      <c r="Y2" s="30" t="s">
        <v>144</v>
      </c>
      <c r="Z2" s="30" t="s">
        <v>145</v>
      </c>
      <c r="AA2" s="30" t="s">
        <v>146</v>
      </c>
      <c r="AB2" s="30" t="s">
        <v>147</v>
      </c>
      <c r="AC2" s="30" t="s">
        <v>177</v>
      </c>
      <c r="AD2" s="30" t="s">
        <v>178</v>
      </c>
    </row>
    <row r="3" spans="1:30" x14ac:dyDescent="0.25">
      <c r="A3" s="32"/>
      <c r="B3" s="23" t="str">
        <f>IF(tblDetails[[#This Row],[Dep''t Code]]="","",VLOOKUP(tblDetails[[#This Row],[Dep''t Code]],Table5[],2,0))</f>
        <v/>
      </c>
      <c r="C3" s="32"/>
      <c r="D3" s="32"/>
      <c r="E3" s="32"/>
      <c r="F3" s="32"/>
      <c r="G3" s="33"/>
      <c r="H3" s="33"/>
      <c r="I3" s="32"/>
      <c r="J3" s="32"/>
      <c r="K3" s="32"/>
      <c r="L3" s="33"/>
      <c r="M3" s="33"/>
      <c r="N3" s="32"/>
      <c r="O3" s="42"/>
      <c r="P3" s="40" t="b">
        <f>COUNTA(tblDetails[[#This Row],[Dep''t Code]:[Budget]])=0</f>
        <v>0</v>
      </c>
      <c r="Q3" s="23" t="b">
        <f>OR(tblDetails[[#This Row],[Blank Row Flag]],NOT(ISBLANK(tblDetails[[#This Row],[Dep''t Code]])))</f>
        <v>0</v>
      </c>
      <c r="R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" s="23" t="b">
        <f>OR(tblDetails[[#This Row],[Blank Row Flag]],NOT(ISBLANK(tblDetails[[#This Row],[Top Task Name]])))</f>
        <v>0</v>
      </c>
      <c r="T3" s="23" t="b">
        <f>OR(tblDetails[[#This Row],[Blank Row Flag]],NOT(ISBLANK(tblDetails[[#This Row],[Top Task Manager]])))</f>
        <v>0</v>
      </c>
      <c r="U3" s="23" t="b">
        <f>OR(tblDetails[[#This Row],[Blank Row Flag]],NOT(ISBLANK(tblDetails[[#This Row],[Requisition Approver]])))</f>
        <v>0</v>
      </c>
      <c r="V3" s="23" t="b">
        <f>OR(tblDetails[[#This Row],[Blank Row Flag]],NOT(ISBLANK(tblDetails[[#This Row],[Top Task Start Date]])))</f>
        <v>0</v>
      </c>
      <c r="W3" s="23" t="b">
        <f>OR(tblDetails[[#This Row],[Blank Row Flag]],NOT(ISBLANK(tblDetails[[#This Row],[Top Task End Date]])))</f>
        <v>0</v>
      </c>
      <c r="X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" s="23" t="b">
        <f>OR(tblDetails[[#This Row],[Blank Row Flag]],NOT(ISBLANK(tblDetails[[#This Row],[Sub Task Name]])))</f>
        <v>0</v>
      </c>
      <c r="Z3" s="23" t="b">
        <v>1</v>
      </c>
      <c r="AA3" s="23" t="b">
        <f>OR(tblDetails[[#This Row],[Blank Row Flag]],NOT(ISBLANK(tblDetails[[#This Row],[Budget Resource]])))</f>
        <v>0</v>
      </c>
      <c r="AB3" s="23" t="b">
        <f>OR(tblDetails[[#This Row],[Blank Row Flag]],NOT(ISBLANK(tblDetails[[#This Row],[Budget]])))</f>
        <v>0</v>
      </c>
      <c r="AC3" s="38" t="b">
        <f>OR(tblDetails[[#This Row],[Blank Row Flag]],NOT(ISBLANK(tblDetails[[#This Row],[Sub Task End Date]])))</f>
        <v>0</v>
      </c>
      <c r="AD3" s="38" t="b">
        <f>OR(tblDetails[[#This Row],[Blank Row Flag]],NOT(ISBLANK(tblDetails[[#This Row],[Sub Task Start Date]])))</f>
        <v>0</v>
      </c>
    </row>
    <row r="4" spans="1:30" x14ac:dyDescent="0.25">
      <c r="A4" s="32"/>
      <c r="B4" s="23" t="str">
        <f>IF(tblDetails[[#This Row],[Dep''t Code]]="","",VLOOKUP(tblDetails[[#This Row],[Dep''t Code]],Table5[],2,0))</f>
        <v/>
      </c>
      <c r="C4" s="32"/>
      <c r="D4" s="32"/>
      <c r="E4" s="32"/>
      <c r="F4" s="32"/>
      <c r="G4" s="33"/>
      <c r="H4" s="33"/>
      <c r="I4" s="32"/>
      <c r="J4" s="32"/>
      <c r="K4" s="32"/>
      <c r="L4" s="33"/>
      <c r="M4" s="33"/>
      <c r="N4" s="32"/>
      <c r="O4" s="42"/>
      <c r="P4" s="40" t="b">
        <f>COUNTA(tblDetails[[#This Row],[Dep''t Code]:[Budget]])=0</f>
        <v>0</v>
      </c>
      <c r="Q4" s="23" t="b">
        <f>OR(tblDetails[[#This Row],[Blank Row Flag]],NOT(ISBLANK(tblDetails[[#This Row],[Dep''t Code]])))</f>
        <v>0</v>
      </c>
      <c r="R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" s="23" t="b">
        <f>OR(tblDetails[[#This Row],[Blank Row Flag]],NOT(ISBLANK(tblDetails[[#This Row],[Top Task Name]])))</f>
        <v>0</v>
      </c>
      <c r="T4" s="23" t="b">
        <f>OR(tblDetails[[#This Row],[Blank Row Flag]],NOT(ISBLANK(tblDetails[[#This Row],[Top Task Manager]])))</f>
        <v>0</v>
      </c>
      <c r="U4" s="23" t="b">
        <f>OR(tblDetails[[#This Row],[Blank Row Flag]],NOT(ISBLANK(tblDetails[[#This Row],[Requisition Approver]])))</f>
        <v>0</v>
      </c>
      <c r="V4" s="23" t="b">
        <f>OR(tblDetails[[#This Row],[Blank Row Flag]],NOT(ISBLANK(tblDetails[[#This Row],[Top Task Start Date]])))</f>
        <v>0</v>
      </c>
      <c r="W4" s="23" t="b">
        <f>OR(tblDetails[[#This Row],[Blank Row Flag]],NOT(ISBLANK(tblDetails[[#This Row],[Top Task End Date]])))</f>
        <v>0</v>
      </c>
      <c r="X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" s="23" t="b">
        <f>OR(tblDetails[[#This Row],[Blank Row Flag]],NOT(ISBLANK(tblDetails[[#This Row],[Sub Task Name]])))</f>
        <v>0</v>
      </c>
      <c r="Z4" s="23" t="b">
        <v>1</v>
      </c>
      <c r="AA4" s="23" t="b">
        <f>OR(tblDetails[[#This Row],[Blank Row Flag]],NOT(ISBLANK(tblDetails[[#This Row],[Budget Resource]])))</f>
        <v>0</v>
      </c>
      <c r="AB4" s="23" t="b">
        <f>OR(tblDetails[[#This Row],[Blank Row Flag]],NOT(ISBLANK(tblDetails[[#This Row],[Budget]])))</f>
        <v>0</v>
      </c>
      <c r="AC4" s="38" t="b">
        <f>OR(tblDetails[[#This Row],[Blank Row Flag]],NOT(ISBLANK(tblDetails[[#This Row],[Sub Task End Date]])))</f>
        <v>0</v>
      </c>
      <c r="AD4" s="38" t="b">
        <f>OR(tblDetails[[#This Row],[Blank Row Flag]],NOT(ISBLANK(tblDetails[[#This Row],[Sub Task Start Date]])))</f>
        <v>0</v>
      </c>
    </row>
    <row r="5" spans="1:30" x14ac:dyDescent="0.25">
      <c r="A5" s="32"/>
      <c r="B5" s="23" t="str">
        <f>IF(tblDetails[[#This Row],[Dep''t Code]]="","",VLOOKUP(tblDetails[[#This Row],[Dep''t Code]],Table5[],2,0))</f>
        <v/>
      </c>
      <c r="C5" s="32"/>
      <c r="D5" s="32"/>
      <c r="E5" s="32"/>
      <c r="F5" s="32"/>
      <c r="G5" s="33"/>
      <c r="H5" s="33"/>
      <c r="I5" s="32"/>
      <c r="J5" s="32"/>
      <c r="K5" s="32"/>
      <c r="L5" s="33"/>
      <c r="M5" s="33"/>
      <c r="N5" s="32"/>
      <c r="O5" s="42"/>
      <c r="P5" s="40" t="b">
        <f>COUNTA(tblDetails[[#This Row],[Dep''t Code]:[Budget]])=0</f>
        <v>0</v>
      </c>
      <c r="Q5" s="23" t="b">
        <f>OR(tblDetails[[#This Row],[Blank Row Flag]],NOT(ISBLANK(tblDetails[[#This Row],[Dep''t Code]])))</f>
        <v>0</v>
      </c>
      <c r="R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" s="23" t="b">
        <f>OR(tblDetails[[#This Row],[Blank Row Flag]],NOT(ISBLANK(tblDetails[[#This Row],[Top Task Name]])))</f>
        <v>0</v>
      </c>
      <c r="T5" s="23" t="b">
        <f>OR(tblDetails[[#This Row],[Blank Row Flag]],NOT(ISBLANK(tblDetails[[#This Row],[Top Task Manager]])))</f>
        <v>0</v>
      </c>
      <c r="U5" s="23" t="b">
        <f>OR(tblDetails[[#This Row],[Blank Row Flag]],NOT(ISBLANK(tblDetails[[#This Row],[Requisition Approver]])))</f>
        <v>0</v>
      </c>
      <c r="V5" s="23" t="b">
        <f>OR(tblDetails[[#This Row],[Blank Row Flag]],NOT(ISBLANK(tblDetails[[#This Row],[Top Task Start Date]])))</f>
        <v>0</v>
      </c>
      <c r="W5" s="23" t="b">
        <f>OR(tblDetails[[#This Row],[Blank Row Flag]],NOT(ISBLANK(tblDetails[[#This Row],[Top Task End Date]])))</f>
        <v>0</v>
      </c>
      <c r="X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" s="23" t="b">
        <f>OR(tblDetails[[#This Row],[Blank Row Flag]],NOT(ISBLANK(tblDetails[[#This Row],[Sub Task Name]])))</f>
        <v>0</v>
      </c>
      <c r="Z5" s="23" t="b">
        <v>1</v>
      </c>
      <c r="AA5" s="23" t="b">
        <f>OR(tblDetails[[#This Row],[Blank Row Flag]],NOT(ISBLANK(tblDetails[[#This Row],[Budget Resource]])))</f>
        <v>0</v>
      </c>
      <c r="AB5" s="23" t="b">
        <f>OR(tblDetails[[#This Row],[Blank Row Flag]],NOT(ISBLANK(tblDetails[[#This Row],[Budget]])))</f>
        <v>0</v>
      </c>
      <c r="AC5" s="38" t="b">
        <f>OR(tblDetails[[#This Row],[Blank Row Flag]],NOT(ISBLANK(tblDetails[[#This Row],[Sub Task End Date]])))</f>
        <v>0</v>
      </c>
      <c r="AD5" s="38" t="b">
        <f>OR(tblDetails[[#This Row],[Blank Row Flag]],NOT(ISBLANK(tblDetails[[#This Row],[Sub Task Start Date]])))</f>
        <v>0</v>
      </c>
    </row>
    <row r="6" spans="1:30" x14ac:dyDescent="0.25">
      <c r="A6" s="32"/>
      <c r="B6" s="23" t="str">
        <f>IF(tblDetails[[#This Row],[Dep''t Code]]="","",VLOOKUP(tblDetails[[#This Row],[Dep''t Code]],Table5[],2,0))</f>
        <v/>
      </c>
      <c r="C6" s="32"/>
      <c r="D6" s="32"/>
      <c r="E6" s="32"/>
      <c r="F6" s="32"/>
      <c r="G6" s="33"/>
      <c r="H6" s="33"/>
      <c r="I6" s="32"/>
      <c r="J6" s="32"/>
      <c r="K6" s="32"/>
      <c r="L6" s="33"/>
      <c r="M6" s="33"/>
      <c r="N6" s="32"/>
      <c r="O6" s="41"/>
      <c r="P6" s="38" t="b">
        <f>COUNTA(tblDetails[[#This Row],[Dep''t Code]:[Budget]])=0</f>
        <v>0</v>
      </c>
      <c r="Q6" s="23" t="b">
        <f>OR(tblDetails[[#This Row],[Blank Row Flag]],NOT(ISBLANK(tblDetails[[#This Row],[Dep''t Code]])))</f>
        <v>0</v>
      </c>
      <c r="R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" s="23" t="b">
        <f>OR(tblDetails[[#This Row],[Blank Row Flag]],NOT(ISBLANK(tblDetails[[#This Row],[Top Task Name]])))</f>
        <v>0</v>
      </c>
      <c r="T6" s="23" t="b">
        <f>OR(tblDetails[[#This Row],[Blank Row Flag]],NOT(ISBLANK(tblDetails[[#This Row],[Top Task Manager]])))</f>
        <v>0</v>
      </c>
      <c r="U6" s="23" t="b">
        <f>OR(tblDetails[[#This Row],[Blank Row Flag]],NOT(ISBLANK(tblDetails[[#This Row],[Requisition Approver]])))</f>
        <v>0</v>
      </c>
      <c r="V6" s="23" t="b">
        <f>OR(tblDetails[[#This Row],[Blank Row Flag]],NOT(ISBLANK(tblDetails[[#This Row],[Top Task Start Date]])))</f>
        <v>0</v>
      </c>
      <c r="W6" s="23" t="b">
        <f>OR(tblDetails[[#This Row],[Blank Row Flag]],NOT(ISBLANK(tblDetails[[#This Row],[Top Task End Date]])))</f>
        <v>0</v>
      </c>
      <c r="X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" s="23" t="b">
        <f>OR(tblDetails[[#This Row],[Blank Row Flag]],NOT(ISBLANK(tblDetails[[#This Row],[Sub Task Name]])))</f>
        <v>0</v>
      </c>
      <c r="Z6" s="23" t="b">
        <v>1</v>
      </c>
      <c r="AA6" s="23" t="b">
        <f>OR(tblDetails[[#This Row],[Blank Row Flag]],NOT(ISBLANK(tblDetails[[#This Row],[Budget Resource]])))</f>
        <v>0</v>
      </c>
      <c r="AB6" s="23" t="b">
        <f>OR(tblDetails[[#This Row],[Blank Row Flag]],NOT(ISBLANK(tblDetails[[#This Row],[Budget]])))</f>
        <v>0</v>
      </c>
      <c r="AC6" s="38" t="b">
        <f>OR(tblDetails[[#This Row],[Blank Row Flag]],NOT(ISBLANK(tblDetails[[#This Row],[Sub Task End Date]])))</f>
        <v>0</v>
      </c>
      <c r="AD6" s="38" t="b">
        <f>OR(tblDetails[[#This Row],[Blank Row Flag]],NOT(ISBLANK(tblDetails[[#This Row],[Sub Task Start Date]])))</f>
        <v>0</v>
      </c>
    </row>
    <row r="7" spans="1:30" x14ac:dyDescent="0.25">
      <c r="A7" s="32"/>
      <c r="B7" s="23" t="str">
        <f>IF(tblDetails[[#This Row],[Dep''t Code]]="","",VLOOKUP(tblDetails[[#This Row],[Dep''t Code]],Table5[],2,0))</f>
        <v/>
      </c>
      <c r="C7" s="32"/>
      <c r="D7" s="32"/>
      <c r="E7" s="32"/>
      <c r="F7" s="32"/>
      <c r="G7" s="33"/>
      <c r="H7" s="33"/>
      <c r="I7" s="32"/>
      <c r="J7" s="32"/>
      <c r="K7" s="32"/>
      <c r="L7" s="33"/>
      <c r="M7" s="33"/>
      <c r="N7" s="32"/>
      <c r="O7" s="35"/>
      <c r="P7" s="23" t="b">
        <f>COUNTA(tblDetails[[#This Row],[Dep''t Code]:[Budget]])=0</f>
        <v>0</v>
      </c>
      <c r="Q7" s="23" t="b">
        <f>OR(tblDetails[[#This Row],[Blank Row Flag]],NOT(ISBLANK(tblDetails[[#This Row],[Dep''t Code]])))</f>
        <v>0</v>
      </c>
      <c r="R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" s="23" t="b">
        <f>OR(tblDetails[[#This Row],[Blank Row Flag]],NOT(ISBLANK(tblDetails[[#This Row],[Top Task Name]])))</f>
        <v>0</v>
      </c>
      <c r="T7" s="23" t="b">
        <f>OR(tblDetails[[#This Row],[Blank Row Flag]],NOT(ISBLANK(tblDetails[[#This Row],[Top Task Manager]])))</f>
        <v>0</v>
      </c>
      <c r="U7" s="23" t="b">
        <f>OR(tblDetails[[#This Row],[Blank Row Flag]],NOT(ISBLANK(tblDetails[[#This Row],[Requisition Approver]])))</f>
        <v>0</v>
      </c>
      <c r="V7" s="23" t="b">
        <f>OR(tblDetails[[#This Row],[Blank Row Flag]],NOT(ISBLANK(tblDetails[[#This Row],[Top Task Start Date]])))</f>
        <v>0</v>
      </c>
      <c r="W7" s="23" t="b">
        <f>OR(tblDetails[[#This Row],[Blank Row Flag]],NOT(ISBLANK(tblDetails[[#This Row],[Top Task End Date]])))</f>
        <v>0</v>
      </c>
      <c r="X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" s="23" t="b">
        <f>OR(tblDetails[[#This Row],[Blank Row Flag]],NOT(ISBLANK(tblDetails[[#This Row],[Sub Task Name]])))</f>
        <v>0</v>
      </c>
      <c r="Z7" s="23" t="b">
        <v>1</v>
      </c>
      <c r="AA7" s="23" t="b">
        <f>OR(tblDetails[[#This Row],[Blank Row Flag]],NOT(ISBLANK(tblDetails[[#This Row],[Budget Resource]])))</f>
        <v>0</v>
      </c>
      <c r="AB7" s="23" t="b">
        <f>OR(tblDetails[[#This Row],[Blank Row Flag]],NOT(ISBLANK(tblDetails[[#This Row],[Budget]])))</f>
        <v>0</v>
      </c>
      <c r="AC7" s="38" t="b">
        <f>OR(tblDetails[[#This Row],[Blank Row Flag]],NOT(ISBLANK(tblDetails[[#This Row],[Sub Task End Date]])))</f>
        <v>0</v>
      </c>
      <c r="AD7" s="38" t="b">
        <f>OR(tblDetails[[#This Row],[Blank Row Flag]],NOT(ISBLANK(tblDetails[[#This Row],[Sub Task Start Date]])))</f>
        <v>0</v>
      </c>
    </row>
    <row r="8" spans="1:30" x14ac:dyDescent="0.25">
      <c r="A8" s="32"/>
      <c r="B8" s="23" t="str">
        <f>IF(tblDetails[[#This Row],[Dep''t Code]]="","",VLOOKUP(tblDetails[[#This Row],[Dep''t Code]],Table5[],2,0))</f>
        <v/>
      </c>
      <c r="C8" s="32"/>
      <c r="D8" s="32"/>
      <c r="E8" s="32"/>
      <c r="F8" s="32"/>
      <c r="G8" s="33"/>
      <c r="H8" s="33"/>
      <c r="I8" s="32"/>
      <c r="J8" s="32"/>
      <c r="K8" s="32"/>
      <c r="L8" s="33"/>
      <c r="M8" s="33"/>
      <c r="N8" s="32"/>
      <c r="O8" s="35"/>
      <c r="P8" s="23" t="b">
        <f>COUNTA(tblDetails[[#This Row],[Dep''t Code]:[Budget]])=0</f>
        <v>0</v>
      </c>
      <c r="Q8" s="23" t="b">
        <f>OR(tblDetails[[#This Row],[Blank Row Flag]],NOT(ISBLANK(tblDetails[[#This Row],[Dep''t Code]])))</f>
        <v>0</v>
      </c>
      <c r="R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" s="23" t="b">
        <f>OR(tblDetails[[#This Row],[Blank Row Flag]],NOT(ISBLANK(tblDetails[[#This Row],[Top Task Name]])))</f>
        <v>0</v>
      </c>
      <c r="T8" s="23" t="b">
        <f>OR(tblDetails[[#This Row],[Blank Row Flag]],NOT(ISBLANK(tblDetails[[#This Row],[Top Task Manager]])))</f>
        <v>0</v>
      </c>
      <c r="U8" s="23" t="b">
        <f>OR(tblDetails[[#This Row],[Blank Row Flag]],NOT(ISBLANK(tblDetails[[#This Row],[Requisition Approver]])))</f>
        <v>0</v>
      </c>
      <c r="V8" s="23" t="b">
        <f>OR(tblDetails[[#This Row],[Blank Row Flag]],NOT(ISBLANK(tblDetails[[#This Row],[Top Task Start Date]])))</f>
        <v>0</v>
      </c>
      <c r="W8" s="23" t="b">
        <f>OR(tblDetails[[#This Row],[Blank Row Flag]],NOT(ISBLANK(tblDetails[[#This Row],[Top Task End Date]])))</f>
        <v>0</v>
      </c>
      <c r="X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" s="23" t="b">
        <f>OR(tblDetails[[#This Row],[Blank Row Flag]],NOT(ISBLANK(tblDetails[[#This Row],[Sub Task Name]])))</f>
        <v>0</v>
      </c>
      <c r="Z8" s="23" t="b">
        <v>1</v>
      </c>
      <c r="AA8" s="23" t="b">
        <f>OR(tblDetails[[#This Row],[Blank Row Flag]],NOT(ISBLANK(tblDetails[[#This Row],[Budget Resource]])))</f>
        <v>0</v>
      </c>
      <c r="AB8" s="23" t="b">
        <f>OR(tblDetails[[#This Row],[Blank Row Flag]],NOT(ISBLANK(tblDetails[[#This Row],[Budget]])))</f>
        <v>0</v>
      </c>
      <c r="AC8" s="38" t="b">
        <f>OR(tblDetails[[#This Row],[Blank Row Flag]],NOT(ISBLANK(tblDetails[[#This Row],[Sub Task End Date]])))</f>
        <v>0</v>
      </c>
      <c r="AD8" s="38" t="b">
        <f>OR(tblDetails[[#This Row],[Blank Row Flag]],NOT(ISBLANK(tblDetails[[#This Row],[Sub Task Start Date]])))</f>
        <v>0</v>
      </c>
    </row>
    <row r="9" spans="1:30" x14ac:dyDescent="0.25">
      <c r="A9" s="32"/>
      <c r="B9" s="23" t="str">
        <f>IF(tblDetails[[#This Row],[Dep''t Code]]="","",VLOOKUP(tblDetails[[#This Row],[Dep''t Code]],Table5[],2,0))</f>
        <v/>
      </c>
      <c r="C9" s="32"/>
      <c r="D9" s="32"/>
      <c r="E9" s="32"/>
      <c r="F9" s="32"/>
      <c r="G9" s="33"/>
      <c r="H9" s="33"/>
      <c r="I9" s="32"/>
      <c r="J9" s="32"/>
      <c r="K9" s="32"/>
      <c r="L9" s="33"/>
      <c r="M9" s="33"/>
      <c r="N9" s="32"/>
      <c r="O9" s="35"/>
      <c r="P9" s="23" t="b">
        <f>COUNTA(tblDetails[[#This Row],[Dep''t Code]:[Budget]])=0</f>
        <v>0</v>
      </c>
      <c r="Q9" s="23" t="b">
        <f>OR(tblDetails[[#This Row],[Blank Row Flag]],NOT(ISBLANK(tblDetails[[#This Row],[Dep''t Code]])))</f>
        <v>0</v>
      </c>
      <c r="R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" s="23" t="b">
        <f>OR(tblDetails[[#This Row],[Blank Row Flag]],NOT(ISBLANK(tblDetails[[#This Row],[Top Task Name]])))</f>
        <v>0</v>
      </c>
      <c r="T9" s="23" t="b">
        <f>OR(tblDetails[[#This Row],[Blank Row Flag]],NOT(ISBLANK(tblDetails[[#This Row],[Top Task Manager]])))</f>
        <v>0</v>
      </c>
      <c r="U9" s="23" t="b">
        <f>OR(tblDetails[[#This Row],[Blank Row Flag]],NOT(ISBLANK(tblDetails[[#This Row],[Requisition Approver]])))</f>
        <v>0</v>
      </c>
      <c r="V9" s="23" t="b">
        <f>OR(tblDetails[[#This Row],[Blank Row Flag]],NOT(ISBLANK(tblDetails[[#This Row],[Top Task Start Date]])))</f>
        <v>0</v>
      </c>
      <c r="W9" s="23" t="b">
        <f>OR(tblDetails[[#This Row],[Blank Row Flag]],NOT(ISBLANK(tblDetails[[#This Row],[Top Task End Date]])))</f>
        <v>0</v>
      </c>
      <c r="X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" s="23" t="b">
        <f>OR(tblDetails[[#This Row],[Blank Row Flag]],NOT(ISBLANK(tblDetails[[#This Row],[Sub Task Name]])))</f>
        <v>0</v>
      </c>
      <c r="Z9" s="23" t="b">
        <v>1</v>
      </c>
      <c r="AA9" s="23" t="b">
        <f>OR(tblDetails[[#This Row],[Blank Row Flag]],NOT(ISBLANK(tblDetails[[#This Row],[Budget Resource]])))</f>
        <v>0</v>
      </c>
      <c r="AB9" s="23" t="b">
        <f>OR(tblDetails[[#This Row],[Blank Row Flag]],NOT(ISBLANK(tblDetails[[#This Row],[Budget]])))</f>
        <v>0</v>
      </c>
      <c r="AC9" s="38" t="b">
        <f>OR(tblDetails[[#This Row],[Blank Row Flag]],NOT(ISBLANK(tblDetails[[#This Row],[Sub Task End Date]])))</f>
        <v>0</v>
      </c>
      <c r="AD9" s="38" t="b">
        <f>OR(tblDetails[[#This Row],[Blank Row Flag]],NOT(ISBLANK(tblDetails[[#This Row],[Sub Task Start Date]])))</f>
        <v>0</v>
      </c>
    </row>
    <row r="10" spans="1:30" x14ac:dyDescent="0.25">
      <c r="A10" s="32"/>
      <c r="B10" s="23" t="str">
        <f>IF(tblDetails[[#This Row],[Dep''t Code]]="","",VLOOKUP(tblDetails[[#This Row],[Dep''t Code]],Table5[],2,0))</f>
        <v/>
      </c>
      <c r="C10" s="32"/>
      <c r="D10" s="32"/>
      <c r="E10" s="32"/>
      <c r="F10" s="32"/>
      <c r="G10" s="33"/>
      <c r="H10" s="33"/>
      <c r="I10" s="32"/>
      <c r="J10" s="32"/>
      <c r="K10" s="32"/>
      <c r="L10" s="33"/>
      <c r="M10" s="33"/>
      <c r="N10" s="32"/>
      <c r="O10" s="35"/>
      <c r="P10" s="23" t="b">
        <f>COUNTA(tblDetails[[#This Row],[Dep''t Code]:[Budget]])=0</f>
        <v>0</v>
      </c>
      <c r="Q10" s="23" t="b">
        <f>OR(tblDetails[[#This Row],[Blank Row Flag]],NOT(ISBLANK(tblDetails[[#This Row],[Dep''t Code]])))</f>
        <v>0</v>
      </c>
      <c r="R1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" s="23" t="b">
        <f>OR(tblDetails[[#This Row],[Blank Row Flag]],NOT(ISBLANK(tblDetails[[#This Row],[Top Task Name]])))</f>
        <v>0</v>
      </c>
      <c r="T10" s="23" t="b">
        <f>OR(tblDetails[[#This Row],[Blank Row Flag]],NOT(ISBLANK(tblDetails[[#This Row],[Top Task Manager]])))</f>
        <v>0</v>
      </c>
      <c r="U10" s="23" t="b">
        <f>OR(tblDetails[[#This Row],[Blank Row Flag]],NOT(ISBLANK(tblDetails[[#This Row],[Requisition Approver]])))</f>
        <v>0</v>
      </c>
      <c r="V10" s="23" t="b">
        <f>OR(tblDetails[[#This Row],[Blank Row Flag]],NOT(ISBLANK(tblDetails[[#This Row],[Top Task Start Date]])))</f>
        <v>0</v>
      </c>
      <c r="W10" s="23" t="b">
        <f>OR(tblDetails[[#This Row],[Blank Row Flag]],NOT(ISBLANK(tblDetails[[#This Row],[Top Task End Date]])))</f>
        <v>0</v>
      </c>
      <c r="X1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" s="23" t="b">
        <f>OR(tblDetails[[#This Row],[Blank Row Flag]],NOT(ISBLANK(tblDetails[[#This Row],[Sub Task Name]])))</f>
        <v>0</v>
      </c>
      <c r="Z10" s="23" t="b">
        <v>1</v>
      </c>
      <c r="AA10" s="23" t="b">
        <f>OR(tblDetails[[#This Row],[Blank Row Flag]],NOT(ISBLANK(tblDetails[[#This Row],[Budget Resource]])))</f>
        <v>0</v>
      </c>
      <c r="AB10" s="23" t="b">
        <f>OR(tblDetails[[#This Row],[Blank Row Flag]],NOT(ISBLANK(tblDetails[[#This Row],[Budget]])))</f>
        <v>0</v>
      </c>
      <c r="AC10" s="38" t="b">
        <f>OR(tblDetails[[#This Row],[Blank Row Flag]],NOT(ISBLANK(tblDetails[[#This Row],[Sub Task End Date]])))</f>
        <v>0</v>
      </c>
      <c r="AD10" s="38" t="b">
        <f>OR(tblDetails[[#This Row],[Blank Row Flag]],NOT(ISBLANK(tblDetails[[#This Row],[Sub Task Start Date]])))</f>
        <v>0</v>
      </c>
    </row>
    <row r="11" spans="1:30" x14ac:dyDescent="0.25">
      <c r="A11" s="32"/>
      <c r="B11" s="23" t="str">
        <f>IF(tblDetails[[#This Row],[Dep''t Code]]="","",VLOOKUP(tblDetails[[#This Row],[Dep''t Code]],Table5[],2,0))</f>
        <v/>
      </c>
      <c r="C11" s="32"/>
      <c r="D11" s="32"/>
      <c r="E11" s="32"/>
      <c r="F11" s="32"/>
      <c r="G11" s="33"/>
      <c r="H11" s="33"/>
      <c r="I11" s="32"/>
      <c r="J11" s="32"/>
      <c r="K11" s="32"/>
      <c r="L11" s="33"/>
      <c r="M11" s="33"/>
      <c r="N11" s="32"/>
      <c r="O11" s="35"/>
      <c r="P11" s="23" t="b">
        <f>COUNTA(tblDetails[[#This Row],[Dep''t Code]:[Budget]])=0</f>
        <v>0</v>
      </c>
      <c r="Q11" s="23" t="b">
        <f>OR(tblDetails[[#This Row],[Blank Row Flag]],NOT(ISBLANK(tblDetails[[#This Row],[Dep''t Code]])))</f>
        <v>0</v>
      </c>
      <c r="R1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" s="23" t="b">
        <f>OR(tblDetails[[#This Row],[Blank Row Flag]],NOT(ISBLANK(tblDetails[[#This Row],[Top Task Name]])))</f>
        <v>0</v>
      </c>
      <c r="T11" s="23" t="b">
        <f>OR(tblDetails[[#This Row],[Blank Row Flag]],NOT(ISBLANK(tblDetails[[#This Row],[Top Task Manager]])))</f>
        <v>0</v>
      </c>
      <c r="U11" s="23" t="b">
        <f>OR(tblDetails[[#This Row],[Blank Row Flag]],NOT(ISBLANK(tblDetails[[#This Row],[Requisition Approver]])))</f>
        <v>0</v>
      </c>
      <c r="V11" s="23" t="b">
        <f>OR(tblDetails[[#This Row],[Blank Row Flag]],NOT(ISBLANK(tblDetails[[#This Row],[Top Task Start Date]])))</f>
        <v>0</v>
      </c>
      <c r="W11" s="23" t="b">
        <f>OR(tblDetails[[#This Row],[Blank Row Flag]],NOT(ISBLANK(tblDetails[[#This Row],[Top Task End Date]])))</f>
        <v>0</v>
      </c>
      <c r="X1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" s="23" t="b">
        <f>OR(tblDetails[[#This Row],[Blank Row Flag]],NOT(ISBLANK(tblDetails[[#This Row],[Sub Task Name]])))</f>
        <v>0</v>
      </c>
      <c r="Z11" s="23" t="b">
        <v>1</v>
      </c>
      <c r="AA11" s="23" t="b">
        <f>OR(tblDetails[[#This Row],[Blank Row Flag]],NOT(ISBLANK(tblDetails[[#This Row],[Budget Resource]])))</f>
        <v>0</v>
      </c>
      <c r="AB11" s="23" t="b">
        <f>OR(tblDetails[[#This Row],[Blank Row Flag]],NOT(ISBLANK(tblDetails[[#This Row],[Budget]])))</f>
        <v>0</v>
      </c>
      <c r="AC11" s="38" t="b">
        <f>OR(tblDetails[[#This Row],[Blank Row Flag]],NOT(ISBLANK(tblDetails[[#This Row],[Sub Task End Date]])))</f>
        <v>0</v>
      </c>
      <c r="AD11" s="38" t="b">
        <f>OR(tblDetails[[#This Row],[Blank Row Flag]],NOT(ISBLANK(tblDetails[[#This Row],[Sub Task Start Date]])))</f>
        <v>0</v>
      </c>
    </row>
    <row r="12" spans="1:30" x14ac:dyDescent="0.25">
      <c r="A12" s="32"/>
      <c r="B12" s="23" t="str">
        <f>IF(tblDetails[[#This Row],[Dep''t Code]]="","",VLOOKUP(tblDetails[[#This Row],[Dep''t Code]],Table5[],2,0))</f>
        <v/>
      </c>
      <c r="C12" s="32"/>
      <c r="D12" s="32"/>
      <c r="E12" s="32"/>
      <c r="F12" s="32"/>
      <c r="G12" s="33"/>
      <c r="H12" s="33"/>
      <c r="I12" s="32"/>
      <c r="J12" s="32"/>
      <c r="K12" s="32"/>
      <c r="L12" s="33"/>
      <c r="M12" s="33"/>
      <c r="N12" s="32"/>
      <c r="O12" s="35"/>
      <c r="P12" s="23" t="b">
        <f>COUNTA(tblDetails[[#This Row],[Dep''t Code]:[Budget]])=0</f>
        <v>0</v>
      </c>
      <c r="Q12" s="23" t="b">
        <f>OR(tblDetails[[#This Row],[Blank Row Flag]],NOT(ISBLANK(tblDetails[[#This Row],[Dep''t Code]])))</f>
        <v>0</v>
      </c>
      <c r="R1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" s="23" t="b">
        <f>OR(tblDetails[[#This Row],[Blank Row Flag]],NOT(ISBLANK(tblDetails[[#This Row],[Top Task Name]])))</f>
        <v>0</v>
      </c>
      <c r="T12" s="23" t="b">
        <f>OR(tblDetails[[#This Row],[Blank Row Flag]],NOT(ISBLANK(tblDetails[[#This Row],[Top Task Manager]])))</f>
        <v>0</v>
      </c>
      <c r="U12" s="23" t="b">
        <f>OR(tblDetails[[#This Row],[Blank Row Flag]],NOT(ISBLANK(tblDetails[[#This Row],[Requisition Approver]])))</f>
        <v>0</v>
      </c>
      <c r="V12" s="23" t="b">
        <f>OR(tblDetails[[#This Row],[Blank Row Flag]],NOT(ISBLANK(tblDetails[[#This Row],[Top Task Start Date]])))</f>
        <v>0</v>
      </c>
      <c r="W12" s="23" t="b">
        <f>OR(tblDetails[[#This Row],[Blank Row Flag]],NOT(ISBLANK(tblDetails[[#This Row],[Top Task End Date]])))</f>
        <v>0</v>
      </c>
      <c r="X1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" s="23" t="b">
        <f>OR(tblDetails[[#This Row],[Blank Row Flag]],NOT(ISBLANK(tblDetails[[#This Row],[Sub Task Name]])))</f>
        <v>0</v>
      </c>
      <c r="Z12" s="23" t="b">
        <v>1</v>
      </c>
      <c r="AA12" s="23" t="b">
        <f>OR(tblDetails[[#This Row],[Blank Row Flag]],NOT(ISBLANK(tblDetails[[#This Row],[Budget Resource]])))</f>
        <v>0</v>
      </c>
      <c r="AB12" s="23" t="b">
        <f>OR(tblDetails[[#This Row],[Blank Row Flag]],NOT(ISBLANK(tblDetails[[#This Row],[Budget]])))</f>
        <v>0</v>
      </c>
      <c r="AC12" s="38" t="b">
        <f>OR(tblDetails[[#This Row],[Blank Row Flag]],NOT(ISBLANK(tblDetails[[#This Row],[Sub Task End Date]])))</f>
        <v>0</v>
      </c>
      <c r="AD12" s="38" t="b">
        <f>OR(tblDetails[[#This Row],[Blank Row Flag]],NOT(ISBLANK(tblDetails[[#This Row],[Sub Task Start Date]])))</f>
        <v>0</v>
      </c>
    </row>
    <row r="13" spans="1:30" x14ac:dyDescent="0.25">
      <c r="A13" s="32"/>
      <c r="B13" s="23" t="str">
        <f>IF(tblDetails[[#This Row],[Dep''t Code]]="","",VLOOKUP(tblDetails[[#This Row],[Dep''t Code]],Table5[],2,0))</f>
        <v/>
      </c>
      <c r="C13" s="32"/>
      <c r="D13" s="32"/>
      <c r="E13" s="32"/>
      <c r="F13" s="32"/>
      <c r="G13" s="33"/>
      <c r="H13" s="33"/>
      <c r="I13" s="32"/>
      <c r="J13" s="32"/>
      <c r="K13" s="32"/>
      <c r="L13" s="33"/>
      <c r="M13" s="33"/>
      <c r="N13" s="32"/>
      <c r="O13" s="35"/>
      <c r="P13" s="23" t="b">
        <f>COUNTA(tblDetails[[#This Row],[Dep''t Code]:[Budget]])=0</f>
        <v>0</v>
      </c>
      <c r="Q13" s="23" t="b">
        <f>OR(tblDetails[[#This Row],[Blank Row Flag]],NOT(ISBLANK(tblDetails[[#This Row],[Dep''t Code]])))</f>
        <v>0</v>
      </c>
      <c r="R1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" s="23" t="b">
        <f>OR(tblDetails[[#This Row],[Blank Row Flag]],NOT(ISBLANK(tblDetails[[#This Row],[Top Task Name]])))</f>
        <v>0</v>
      </c>
      <c r="T13" s="23" t="b">
        <f>OR(tblDetails[[#This Row],[Blank Row Flag]],NOT(ISBLANK(tblDetails[[#This Row],[Top Task Manager]])))</f>
        <v>0</v>
      </c>
      <c r="U13" s="23" t="b">
        <f>OR(tblDetails[[#This Row],[Blank Row Flag]],NOT(ISBLANK(tblDetails[[#This Row],[Requisition Approver]])))</f>
        <v>0</v>
      </c>
      <c r="V13" s="23" t="b">
        <f>OR(tblDetails[[#This Row],[Blank Row Flag]],NOT(ISBLANK(tblDetails[[#This Row],[Top Task Start Date]])))</f>
        <v>0</v>
      </c>
      <c r="W13" s="23" t="b">
        <f>OR(tblDetails[[#This Row],[Blank Row Flag]],NOT(ISBLANK(tblDetails[[#This Row],[Top Task End Date]])))</f>
        <v>0</v>
      </c>
      <c r="X1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" s="23" t="b">
        <f>OR(tblDetails[[#This Row],[Blank Row Flag]],NOT(ISBLANK(tblDetails[[#This Row],[Sub Task Name]])))</f>
        <v>0</v>
      </c>
      <c r="Z13" s="23" t="b">
        <v>1</v>
      </c>
      <c r="AA13" s="23" t="b">
        <f>OR(tblDetails[[#This Row],[Blank Row Flag]],NOT(ISBLANK(tblDetails[[#This Row],[Budget Resource]])))</f>
        <v>0</v>
      </c>
      <c r="AB13" s="23" t="b">
        <f>OR(tblDetails[[#This Row],[Blank Row Flag]],NOT(ISBLANK(tblDetails[[#This Row],[Budget]])))</f>
        <v>0</v>
      </c>
      <c r="AC13" s="38" t="b">
        <f>OR(tblDetails[[#This Row],[Blank Row Flag]],NOT(ISBLANK(tblDetails[[#This Row],[Sub Task End Date]])))</f>
        <v>0</v>
      </c>
      <c r="AD13" s="38" t="b">
        <f>OR(tblDetails[[#This Row],[Blank Row Flag]],NOT(ISBLANK(tblDetails[[#This Row],[Sub Task Start Date]])))</f>
        <v>0</v>
      </c>
    </row>
    <row r="14" spans="1:30" x14ac:dyDescent="0.25">
      <c r="A14" s="32"/>
      <c r="B14" s="23" t="str">
        <f>IF(tblDetails[[#This Row],[Dep''t Code]]="","",VLOOKUP(tblDetails[[#This Row],[Dep''t Code]],Table5[],2,0))</f>
        <v/>
      </c>
      <c r="C14" s="32"/>
      <c r="D14" s="32"/>
      <c r="E14" s="32"/>
      <c r="F14" s="32"/>
      <c r="G14" s="33"/>
      <c r="H14" s="33"/>
      <c r="I14" s="32"/>
      <c r="J14" s="32"/>
      <c r="K14" s="32"/>
      <c r="L14" s="33"/>
      <c r="M14" s="33"/>
      <c r="N14" s="32"/>
      <c r="O14" s="35"/>
      <c r="P14" s="23" t="b">
        <f>COUNTA(tblDetails[[#This Row],[Dep''t Code]:[Budget]])=0</f>
        <v>0</v>
      </c>
      <c r="Q14" s="23" t="b">
        <f>OR(tblDetails[[#This Row],[Blank Row Flag]],NOT(ISBLANK(tblDetails[[#This Row],[Dep''t Code]])))</f>
        <v>0</v>
      </c>
      <c r="R1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" s="23" t="b">
        <f>OR(tblDetails[[#This Row],[Blank Row Flag]],NOT(ISBLANK(tblDetails[[#This Row],[Top Task Name]])))</f>
        <v>0</v>
      </c>
      <c r="T14" s="23" t="b">
        <f>OR(tblDetails[[#This Row],[Blank Row Flag]],NOT(ISBLANK(tblDetails[[#This Row],[Top Task Manager]])))</f>
        <v>0</v>
      </c>
      <c r="U14" s="23" t="b">
        <f>OR(tblDetails[[#This Row],[Blank Row Flag]],NOT(ISBLANK(tblDetails[[#This Row],[Requisition Approver]])))</f>
        <v>0</v>
      </c>
      <c r="V14" s="23" t="b">
        <f>OR(tblDetails[[#This Row],[Blank Row Flag]],NOT(ISBLANK(tblDetails[[#This Row],[Top Task Start Date]])))</f>
        <v>0</v>
      </c>
      <c r="W14" s="23" t="b">
        <f>OR(tblDetails[[#This Row],[Blank Row Flag]],NOT(ISBLANK(tblDetails[[#This Row],[Top Task End Date]])))</f>
        <v>0</v>
      </c>
      <c r="X1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" s="23" t="b">
        <f>OR(tblDetails[[#This Row],[Blank Row Flag]],NOT(ISBLANK(tblDetails[[#This Row],[Sub Task Name]])))</f>
        <v>0</v>
      </c>
      <c r="Z14" s="23" t="b">
        <v>1</v>
      </c>
      <c r="AA14" s="23" t="b">
        <f>OR(tblDetails[[#This Row],[Blank Row Flag]],NOT(ISBLANK(tblDetails[[#This Row],[Budget Resource]])))</f>
        <v>0</v>
      </c>
      <c r="AB14" s="23" t="b">
        <f>OR(tblDetails[[#This Row],[Blank Row Flag]],NOT(ISBLANK(tblDetails[[#This Row],[Budget]])))</f>
        <v>0</v>
      </c>
      <c r="AC14" s="38" t="b">
        <f>OR(tblDetails[[#This Row],[Blank Row Flag]],NOT(ISBLANK(tblDetails[[#This Row],[Sub Task End Date]])))</f>
        <v>0</v>
      </c>
      <c r="AD14" s="38" t="b">
        <f>OR(tblDetails[[#This Row],[Blank Row Flag]],NOT(ISBLANK(tblDetails[[#This Row],[Sub Task Start Date]])))</f>
        <v>0</v>
      </c>
    </row>
    <row r="15" spans="1:30" x14ac:dyDescent="0.25">
      <c r="A15" s="32"/>
      <c r="B15" s="23" t="str">
        <f>IF(tblDetails[[#This Row],[Dep''t Code]]="","",VLOOKUP(tblDetails[[#This Row],[Dep''t Code]],Table5[],2,0))</f>
        <v/>
      </c>
      <c r="C15" s="32"/>
      <c r="D15" s="32"/>
      <c r="E15" s="32"/>
      <c r="F15" s="32"/>
      <c r="G15" s="33"/>
      <c r="H15" s="33"/>
      <c r="I15" s="32"/>
      <c r="J15" s="32"/>
      <c r="K15" s="32"/>
      <c r="L15" s="33"/>
      <c r="M15" s="33"/>
      <c r="N15" s="32"/>
      <c r="O15" s="35"/>
      <c r="P15" s="23" t="b">
        <f>COUNTA(tblDetails[[#This Row],[Dep''t Code]:[Budget]])=0</f>
        <v>0</v>
      </c>
      <c r="Q15" s="23" t="b">
        <f>OR(tblDetails[[#This Row],[Blank Row Flag]],NOT(ISBLANK(tblDetails[[#This Row],[Dep''t Code]])))</f>
        <v>0</v>
      </c>
      <c r="R1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" s="23" t="b">
        <f>OR(tblDetails[[#This Row],[Blank Row Flag]],NOT(ISBLANK(tblDetails[[#This Row],[Top Task Name]])))</f>
        <v>0</v>
      </c>
      <c r="T15" s="23" t="b">
        <f>OR(tblDetails[[#This Row],[Blank Row Flag]],NOT(ISBLANK(tblDetails[[#This Row],[Top Task Manager]])))</f>
        <v>0</v>
      </c>
      <c r="U15" s="23" t="b">
        <f>OR(tblDetails[[#This Row],[Blank Row Flag]],NOT(ISBLANK(tblDetails[[#This Row],[Requisition Approver]])))</f>
        <v>0</v>
      </c>
      <c r="V15" s="23" t="b">
        <f>OR(tblDetails[[#This Row],[Blank Row Flag]],NOT(ISBLANK(tblDetails[[#This Row],[Top Task Start Date]])))</f>
        <v>0</v>
      </c>
      <c r="W15" s="23" t="b">
        <f>OR(tblDetails[[#This Row],[Blank Row Flag]],NOT(ISBLANK(tblDetails[[#This Row],[Top Task End Date]])))</f>
        <v>0</v>
      </c>
      <c r="X1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" s="23" t="b">
        <f>OR(tblDetails[[#This Row],[Blank Row Flag]],NOT(ISBLANK(tblDetails[[#This Row],[Sub Task Name]])))</f>
        <v>0</v>
      </c>
      <c r="Z15" s="23" t="b">
        <v>1</v>
      </c>
      <c r="AA15" s="23" t="b">
        <f>OR(tblDetails[[#This Row],[Blank Row Flag]],NOT(ISBLANK(tblDetails[[#This Row],[Budget Resource]])))</f>
        <v>0</v>
      </c>
      <c r="AB15" s="23" t="b">
        <f>OR(tblDetails[[#This Row],[Blank Row Flag]],NOT(ISBLANK(tblDetails[[#This Row],[Budget]])))</f>
        <v>0</v>
      </c>
      <c r="AC15" s="38" t="b">
        <f>OR(tblDetails[[#This Row],[Blank Row Flag]],NOT(ISBLANK(tblDetails[[#This Row],[Sub Task End Date]])))</f>
        <v>0</v>
      </c>
      <c r="AD15" s="38" t="b">
        <f>OR(tblDetails[[#This Row],[Blank Row Flag]],NOT(ISBLANK(tblDetails[[#This Row],[Sub Task Start Date]])))</f>
        <v>0</v>
      </c>
    </row>
    <row r="16" spans="1:30" x14ac:dyDescent="0.25">
      <c r="A16" s="32"/>
      <c r="B16" s="23" t="str">
        <f>IF(tblDetails[[#This Row],[Dep''t Code]]="","",VLOOKUP(tblDetails[[#This Row],[Dep''t Code]],Table5[],2,0))</f>
        <v/>
      </c>
      <c r="C16" s="32"/>
      <c r="D16" s="32"/>
      <c r="E16" s="32"/>
      <c r="F16" s="32"/>
      <c r="G16" s="33"/>
      <c r="H16" s="33"/>
      <c r="I16" s="32"/>
      <c r="J16" s="32"/>
      <c r="K16" s="32"/>
      <c r="L16" s="33"/>
      <c r="M16" s="33"/>
      <c r="N16" s="32"/>
      <c r="O16" s="35"/>
      <c r="P16" s="23" t="b">
        <f>COUNTA(tblDetails[[#This Row],[Dep''t Code]:[Budget]])=0</f>
        <v>0</v>
      </c>
      <c r="Q16" s="23" t="b">
        <f>OR(tblDetails[[#This Row],[Blank Row Flag]],NOT(ISBLANK(tblDetails[[#This Row],[Dep''t Code]])))</f>
        <v>0</v>
      </c>
      <c r="R1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" s="23" t="b">
        <f>OR(tblDetails[[#This Row],[Blank Row Flag]],NOT(ISBLANK(tblDetails[[#This Row],[Top Task Name]])))</f>
        <v>0</v>
      </c>
      <c r="T16" s="23" t="b">
        <f>OR(tblDetails[[#This Row],[Blank Row Flag]],NOT(ISBLANK(tblDetails[[#This Row],[Top Task Manager]])))</f>
        <v>0</v>
      </c>
      <c r="U16" s="23" t="b">
        <f>OR(tblDetails[[#This Row],[Blank Row Flag]],NOT(ISBLANK(tblDetails[[#This Row],[Requisition Approver]])))</f>
        <v>0</v>
      </c>
      <c r="V16" s="23" t="b">
        <f>OR(tblDetails[[#This Row],[Blank Row Flag]],NOT(ISBLANK(tblDetails[[#This Row],[Top Task Start Date]])))</f>
        <v>0</v>
      </c>
      <c r="W16" s="23" t="b">
        <f>OR(tblDetails[[#This Row],[Blank Row Flag]],NOT(ISBLANK(tblDetails[[#This Row],[Top Task End Date]])))</f>
        <v>0</v>
      </c>
      <c r="X1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" s="23" t="b">
        <f>OR(tblDetails[[#This Row],[Blank Row Flag]],NOT(ISBLANK(tblDetails[[#This Row],[Sub Task Name]])))</f>
        <v>0</v>
      </c>
      <c r="Z16" s="23" t="b">
        <v>1</v>
      </c>
      <c r="AA16" s="23" t="b">
        <f>OR(tblDetails[[#This Row],[Blank Row Flag]],NOT(ISBLANK(tblDetails[[#This Row],[Budget Resource]])))</f>
        <v>0</v>
      </c>
      <c r="AB16" s="23" t="b">
        <f>OR(tblDetails[[#This Row],[Blank Row Flag]],NOT(ISBLANK(tblDetails[[#This Row],[Budget]])))</f>
        <v>0</v>
      </c>
      <c r="AC16" s="38" t="b">
        <f>OR(tblDetails[[#This Row],[Blank Row Flag]],NOT(ISBLANK(tblDetails[[#This Row],[Sub Task End Date]])))</f>
        <v>0</v>
      </c>
      <c r="AD16" s="38" t="b">
        <f>OR(tblDetails[[#This Row],[Blank Row Flag]],NOT(ISBLANK(tblDetails[[#This Row],[Sub Task Start Date]])))</f>
        <v>0</v>
      </c>
    </row>
    <row r="17" spans="1:30" x14ac:dyDescent="0.25">
      <c r="A17" s="32"/>
      <c r="B17" s="23" t="str">
        <f>IF(tblDetails[[#This Row],[Dep''t Code]]="","",VLOOKUP(tblDetails[[#This Row],[Dep''t Code]],Table5[],2,0))</f>
        <v/>
      </c>
      <c r="C17" s="32"/>
      <c r="D17" s="32"/>
      <c r="E17" s="32"/>
      <c r="F17" s="32"/>
      <c r="G17" s="33"/>
      <c r="H17" s="33"/>
      <c r="I17" s="32"/>
      <c r="J17" s="32"/>
      <c r="K17" s="32"/>
      <c r="L17" s="33"/>
      <c r="M17" s="33"/>
      <c r="N17" s="32"/>
      <c r="O17" s="35"/>
      <c r="P17" s="23" t="b">
        <f>COUNTA(tblDetails[[#This Row],[Dep''t Code]:[Budget]])=0</f>
        <v>0</v>
      </c>
      <c r="Q17" s="23" t="b">
        <f>OR(tblDetails[[#This Row],[Blank Row Flag]],NOT(ISBLANK(tblDetails[[#This Row],[Dep''t Code]])))</f>
        <v>0</v>
      </c>
      <c r="R1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" s="23" t="b">
        <f>OR(tblDetails[[#This Row],[Blank Row Flag]],NOT(ISBLANK(tblDetails[[#This Row],[Top Task Name]])))</f>
        <v>0</v>
      </c>
      <c r="T17" s="23" t="b">
        <f>OR(tblDetails[[#This Row],[Blank Row Flag]],NOT(ISBLANK(tblDetails[[#This Row],[Top Task Manager]])))</f>
        <v>0</v>
      </c>
      <c r="U17" s="23" t="b">
        <f>OR(tblDetails[[#This Row],[Blank Row Flag]],NOT(ISBLANK(tblDetails[[#This Row],[Requisition Approver]])))</f>
        <v>0</v>
      </c>
      <c r="V17" s="23" t="b">
        <f>OR(tblDetails[[#This Row],[Blank Row Flag]],NOT(ISBLANK(tblDetails[[#This Row],[Top Task Start Date]])))</f>
        <v>0</v>
      </c>
      <c r="W17" s="23" t="b">
        <f>OR(tblDetails[[#This Row],[Blank Row Flag]],NOT(ISBLANK(tblDetails[[#This Row],[Top Task End Date]])))</f>
        <v>0</v>
      </c>
      <c r="X1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" s="23" t="b">
        <f>OR(tblDetails[[#This Row],[Blank Row Flag]],NOT(ISBLANK(tblDetails[[#This Row],[Sub Task Name]])))</f>
        <v>0</v>
      </c>
      <c r="Z17" s="23" t="b">
        <v>1</v>
      </c>
      <c r="AA17" s="23" t="b">
        <f>OR(tblDetails[[#This Row],[Blank Row Flag]],NOT(ISBLANK(tblDetails[[#This Row],[Budget Resource]])))</f>
        <v>0</v>
      </c>
      <c r="AB17" s="23" t="b">
        <f>OR(tblDetails[[#This Row],[Blank Row Flag]],NOT(ISBLANK(tblDetails[[#This Row],[Budget]])))</f>
        <v>0</v>
      </c>
      <c r="AC17" s="38" t="b">
        <f>OR(tblDetails[[#This Row],[Blank Row Flag]],NOT(ISBLANK(tblDetails[[#This Row],[Sub Task End Date]])))</f>
        <v>0</v>
      </c>
      <c r="AD17" s="38" t="b">
        <f>OR(tblDetails[[#This Row],[Blank Row Flag]],NOT(ISBLANK(tblDetails[[#This Row],[Sub Task Start Date]])))</f>
        <v>0</v>
      </c>
    </row>
    <row r="18" spans="1:30" x14ac:dyDescent="0.25">
      <c r="A18" s="32"/>
      <c r="B18" s="23" t="str">
        <f>IF(tblDetails[[#This Row],[Dep''t Code]]="","",VLOOKUP(tblDetails[[#This Row],[Dep''t Code]],Table5[],2,0))</f>
        <v/>
      </c>
      <c r="C18" s="32"/>
      <c r="D18" s="32"/>
      <c r="E18" s="32"/>
      <c r="F18" s="32"/>
      <c r="G18" s="33"/>
      <c r="H18" s="33"/>
      <c r="I18" s="32"/>
      <c r="J18" s="32"/>
      <c r="K18" s="32"/>
      <c r="L18" s="33"/>
      <c r="M18" s="33"/>
      <c r="N18" s="32"/>
      <c r="O18" s="35"/>
      <c r="P18" s="23" t="b">
        <f>COUNTA(tblDetails[[#This Row],[Dep''t Code]:[Budget]])=0</f>
        <v>0</v>
      </c>
      <c r="Q18" s="23" t="b">
        <f>OR(tblDetails[[#This Row],[Blank Row Flag]],NOT(ISBLANK(tblDetails[[#This Row],[Dep''t Code]])))</f>
        <v>0</v>
      </c>
      <c r="R1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" s="23" t="b">
        <f>OR(tblDetails[[#This Row],[Blank Row Flag]],NOT(ISBLANK(tblDetails[[#This Row],[Top Task Name]])))</f>
        <v>0</v>
      </c>
      <c r="T18" s="23" t="b">
        <f>OR(tblDetails[[#This Row],[Blank Row Flag]],NOT(ISBLANK(tblDetails[[#This Row],[Top Task Manager]])))</f>
        <v>0</v>
      </c>
      <c r="U18" s="23" t="b">
        <f>OR(tblDetails[[#This Row],[Blank Row Flag]],NOT(ISBLANK(tblDetails[[#This Row],[Requisition Approver]])))</f>
        <v>0</v>
      </c>
      <c r="V18" s="23" t="b">
        <f>OR(tblDetails[[#This Row],[Blank Row Flag]],NOT(ISBLANK(tblDetails[[#This Row],[Top Task Start Date]])))</f>
        <v>0</v>
      </c>
      <c r="W18" s="23" t="b">
        <f>OR(tblDetails[[#This Row],[Blank Row Flag]],NOT(ISBLANK(tblDetails[[#This Row],[Top Task End Date]])))</f>
        <v>0</v>
      </c>
      <c r="X1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" s="23" t="b">
        <f>OR(tblDetails[[#This Row],[Blank Row Flag]],NOT(ISBLANK(tblDetails[[#This Row],[Sub Task Name]])))</f>
        <v>0</v>
      </c>
      <c r="Z18" s="23" t="b">
        <v>1</v>
      </c>
      <c r="AA18" s="23" t="b">
        <f>OR(tblDetails[[#This Row],[Blank Row Flag]],NOT(ISBLANK(tblDetails[[#This Row],[Budget Resource]])))</f>
        <v>0</v>
      </c>
      <c r="AB18" s="23" t="b">
        <f>OR(tblDetails[[#This Row],[Blank Row Flag]],NOT(ISBLANK(tblDetails[[#This Row],[Budget]])))</f>
        <v>0</v>
      </c>
      <c r="AC18" s="38" t="b">
        <f>OR(tblDetails[[#This Row],[Blank Row Flag]],NOT(ISBLANK(tblDetails[[#This Row],[Sub Task End Date]])))</f>
        <v>0</v>
      </c>
      <c r="AD18" s="38" t="b">
        <f>OR(tblDetails[[#This Row],[Blank Row Flag]],NOT(ISBLANK(tblDetails[[#This Row],[Sub Task Start Date]])))</f>
        <v>0</v>
      </c>
    </row>
    <row r="19" spans="1:30" x14ac:dyDescent="0.25">
      <c r="A19" s="32"/>
      <c r="B19" s="23" t="str">
        <f>IF(tblDetails[[#This Row],[Dep''t Code]]="","",VLOOKUP(tblDetails[[#This Row],[Dep''t Code]],Table5[],2,0))</f>
        <v/>
      </c>
      <c r="C19" s="32"/>
      <c r="D19" s="32"/>
      <c r="E19" s="32"/>
      <c r="F19" s="32"/>
      <c r="G19" s="33"/>
      <c r="H19" s="33"/>
      <c r="I19" s="32"/>
      <c r="J19" s="32"/>
      <c r="K19" s="32"/>
      <c r="L19" s="33"/>
      <c r="M19" s="33"/>
      <c r="N19" s="32"/>
      <c r="O19" s="35"/>
      <c r="P19" s="23" t="b">
        <f>COUNTA(tblDetails[[#This Row],[Dep''t Code]:[Budget]])=0</f>
        <v>0</v>
      </c>
      <c r="Q19" s="23" t="b">
        <f>OR(tblDetails[[#This Row],[Blank Row Flag]],NOT(ISBLANK(tblDetails[[#This Row],[Dep''t Code]])))</f>
        <v>0</v>
      </c>
      <c r="R1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" s="23" t="b">
        <f>OR(tblDetails[[#This Row],[Blank Row Flag]],NOT(ISBLANK(tblDetails[[#This Row],[Top Task Name]])))</f>
        <v>0</v>
      </c>
      <c r="T19" s="23" t="b">
        <f>OR(tblDetails[[#This Row],[Blank Row Flag]],NOT(ISBLANK(tblDetails[[#This Row],[Top Task Manager]])))</f>
        <v>0</v>
      </c>
      <c r="U19" s="23" t="b">
        <f>OR(tblDetails[[#This Row],[Blank Row Flag]],NOT(ISBLANK(tblDetails[[#This Row],[Requisition Approver]])))</f>
        <v>0</v>
      </c>
      <c r="V19" s="23" t="b">
        <f>OR(tblDetails[[#This Row],[Blank Row Flag]],NOT(ISBLANK(tblDetails[[#This Row],[Top Task Start Date]])))</f>
        <v>0</v>
      </c>
      <c r="W19" s="23" t="b">
        <f>OR(tblDetails[[#This Row],[Blank Row Flag]],NOT(ISBLANK(tblDetails[[#This Row],[Top Task End Date]])))</f>
        <v>0</v>
      </c>
      <c r="X1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" s="23" t="b">
        <f>OR(tblDetails[[#This Row],[Blank Row Flag]],NOT(ISBLANK(tblDetails[[#This Row],[Sub Task Name]])))</f>
        <v>0</v>
      </c>
      <c r="Z19" s="23" t="b">
        <v>1</v>
      </c>
      <c r="AA19" s="23" t="b">
        <f>OR(tblDetails[[#This Row],[Blank Row Flag]],NOT(ISBLANK(tblDetails[[#This Row],[Budget Resource]])))</f>
        <v>0</v>
      </c>
      <c r="AB19" s="23" t="b">
        <f>OR(tblDetails[[#This Row],[Blank Row Flag]],NOT(ISBLANK(tblDetails[[#This Row],[Budget]])))</f>
        <v>0</v>
      </c>
      <c r="AC19" s="38" t="b">
        <f>OR(tblDetails[[#This Row],[Blank Row Flag]],NOT(ISBLANK(tblDetails[[#This Row],[Sub Task End Date]])))</f>
        <v>0</v>
      </c>
      <c r="AD19" s="38" t="b">
        <f>OR(tblDetails[[#This Row],[Blank Row Flag]],NOT(ISBLANK(tblDetails[[#This Row],[Sub Task Start Date]])))</f>
        <v>0</v>
      </c>
    </row>
    <row r="20" spans="1:30" x14ac:dyDescent="0.25">
      <c r="A20" s="32"/>
      <c r="B20" s="23" t="str">
        <f>IF(tblDetails[[#This Row],[Dep''t Code]]="","",VLOOKUP(tblDetails[[#This Row],[Dep''t Code]],Table5[],2,0))</f>
        <v/>
      </c>
      <c r="C20" s="32"/>
      <c r="D20" s="32"/>
      <c r="E20" s="32"/>
      <c r="F20" s="32"/>
      <c r="G20" s="33"/>
      <c r="H20" s="33"/>
      <c r="I20" s="32"/>
      <c r="J20" s="32"/>
      <c r="K20" s="32"/>
      <c r="L20" s="33"/>
      <c r="M20" s="33"/>
      <c r="N20" s="32"/>
      <c r="O20" s="35"/>
      <c r="P20" s="23" t="b">
        <f>COUNTA(tblDetails[[#This Row],[Dep''t Code]:[Budget]])=0</f>
        <v>0</v>
      </c>
      <c r="Q20" s="23" t="b">
        <f>OR(tblDetails[[#This Row],[Blank Row Flag]],NOT(ISBLANK(tblDetails[[#This Row],[Dep''t Code]])))</f>
        <v>0</v>
      </c>
      <c r="R2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0" s="23" t="b">
        <f>OR(tblDetails[[#This Row],[Blank Row Flag]],NOT(ISBLANK(tblDetails[[#This Row],[Top Task Name]])))</f>
        <v>0</v>
      </c>
      <c r="T20" s="23" t="b">
        <f>OR(tblDetails[[#This Row],[Blank Row Flag]],NOT(ISBLANK(tblDetails[[#This Row],[Top Task Manager]])))</f>
        <v>0</v>
      </c>
      <c r="U20" s="23" t="b">
        <f>OR(tblDetails[[#This Row],[Blank Row Flag]],NOT(ISBLANK(tblDetails[[#This Row],[Requisition Approver]])))</f>
        <v>0</v>
      </c>
      <c r="V20" s="23" t="b">
        <f>OR(tblDetails[[#This Row],[Blank Row Flag]],NOT(ISBLANK(tblDetails[[#This Row],[Top Task Start Date]])))</f>
        <v>0</v>
      </c>
      <c r="W20" s="23" t="b">
        <f>OR(tblDetails[[#This Row],[Blank Row Flag]],NOT(ISBLANK(tblDetails[[#This Row],[Top Task End Date]])))</f>
        <v>0</v>
      </c>
      <c r="X2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0" s="23" t="b">
        <f>OR(tblDetails[[#This Row],[Blank Row Flag]],NOT(ISBLANK(tblDetails[[#This Row],[Sub Task Name]])))</f>
        <v>0</v>
      </c>
      <c r="Z20" s="23" t="b">
        <v>1</v>
      </c>
      <c r="AA20" s="23" t="b">
        <f>OR(tblDetails[[#This Row],[Blank Row Flag]],NOT(ISBLANK(tblDetails[[#This Row],[Budget Resource]])))</f>
        <v>0</v>
      </c>
      <c r="AB20" s="23" t="b">
        <f>OR(tblDetails[[#This Row],[Blank Row Flag]],NOT(ISBLANK(tblDetails[[#This Row],[Budget]])))</f>
        <v>0</v>
      </c>
      <c r="AC20" s="38" t="b">
        <f>OR(tblDetails[[#This Row],[Blank Row Flag]],NOT(ISBLANK(tblDetails[[#This Row],[Sub Task End Date]])))</f>
        <v>0</v>
      </c>
      <c r="AD20" s="38" t="b">
        <f>OR(tblDetails[[#This Row],[Blank Row Flag]],NOT(ISBLANK(tblDetails[[#This Row],[Sub Task Start Date]])))</f>
        <v>0</v>
      </c>
    </row>
    <row r="21" spans="1:30" x14ac:dyDescent="0.25">
      <c r="A21" s="32"/>
      <c r="B21" s="23" t="str">
        <f>IF(tblDetails[[#This Row],[Dep''t Code]]="","",VLOOKUP(tblDetails[[#This Row],[Dep''t Code]],Table5[],2,0))</f>
        <v/>
      </c>
      <c r="C21" s="32"/>
      <c r="D21" s="32"/>
      <c r="E21" s="32"/>
      <c r="F21" s="32"/>
      <c r="G21" s="33"/>
      <c r="H21" s="33"/>
      <c r="I21" s="32"/>
      <c r="J21" s="32"/>
      <c r="K21" s="32"/>
      <c r="L21" s="33"/>
      <c r="M21" s="33"/>
      <c r="N21" s="32"/>
      <c r="O21" s="35"/>
      <c r="P21" s="23" t="b">
        <f>COUNTA(tblDetails[[#This Row],[Dep''t Code]:[Budget]])=0</f>
        <v>0</v>
      </c>
      <c r="Q21" s="23" t="b">
        <f>OR(tblDetails[[#This Row],[Blank Row Flag]],NOT(ISBLANK(tblDetails[[#This Row],[Dep''t Code]])))</f>
        <v>0</v>
      </c>
      <c r="R2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1" s="23" t="b">
        <f>OR(tblDetails[[#This Row],[Blank Row Flag]],NOT(ISBLANK(tblDetails[[#This Row],[Top Task Name]])))</f>
        <v>0</v>
      </c>
      <c r="T21" s="23" t="b">
        <f>OR(tblDetails[[#This Row],[Blank Row Flag]],NOT(ISBLANK(tblDetails[[#This Row],[Top Task Manager]])))</f>
        <v>0</v>
      </c>
      <c r="U21" s="23" t="b">
        <f>OR(tblDetails[[#This Row],[Blank Row Flag]],NOT(ISBLANK(tblDetails[[#This Row],[Requisition Approver]])))</f>
        <v>0</v>
      </c>
      <c r="V21" s="23" t="b">
        <f>OR(tblDetails[[#This Row],[Blank Row Flag]],NOT(ISBLANK(tblDetails[[#This Row],[Top Task Start Date]])))</f>
        <v>0</v>
      </c>
      <c r="W21" s="23" t="b">
        <f>OR(tblDetails[[#This Row],[Blank Row Flag]],NOT(ISBLANK(tblDetails[[#This Row],[Top Task End Date]])))</f>
        <v>0</v>
      </c>
      <c r="X2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1" s="23" t="b">
        <f>OR(tblDetails[[#This Row],[Blank Row Flag]],NOT(ISBLANK(tblDetails[[#This Row],[Sub Task Name]])))</f>
        <v>0</v>
      </c>
      <c r="Z21" s="23" t="b">
        <v>1</v>
      </c>
      <c r="AA21" s="23" t="b">
        <f>OR(tblDetails[[#This Row],[Blank Row Flag]],NOT(ISBLANK(tblDetails[[#This Row],[Budget Resource]])))</f>
        <v>0</v>
      </c>
      <c r="AB21" s="23" t="b">
        <f>OR(tblDetails[[#This Row],[Blank Row Flag]],NOT(ISBLANK(tblDetails[[#This Row],[Budget]])))</f>
        <v>0</v>
      </c>
      <c r="AC21" s="38" t="b">
        <f>OR(tblDetails[[#This Row],[Blank Row Flag]],NOT(ISBLANK(tblDetails[[#This Row],[Sub Task End Date]])))</f>
        <v>0</v>
      </c>
      <c r="AD21" s="38" t="b">
        <f>OR(tblDetails[[#This Row],[Blank Row Flag]],NOT(ISBLANK(tblDetails[[#This Row],[Sub Task Start Date]])))</f>
        <v>0</v>
      </c>
    </row>
    <row r="22" spans="1:30" x14ac:dyDescent="0.25">
      <c r="A22" s="32"/>
      <c r="B22" s="23" t="str">
        <f>IF(tblDetails[[#This Row],[Dep''t Code]]="","",VLOOKUP(tblDetails[[#This Row],[Dep''t Code]],Table5[],2,0))</f>
        <v/>
      </c>
      <c r="C22" s="32"/>
      <c r="D22" s="32"/>
      <c r="E22" s="32"/>
      <c r="F22" s="32"/>
      <c r="G22" s="33"/>
      <c r="H22" s="33"/>
      <c r="I22" s="32"/>
      <c r="J22" s="32"/>
      <c r="K22" s="32"/>
      <c r="L22" s="33"/>
      <c r="M22" s="33"/>
      <c r="N22" s="32"/>
      <c r="O22" s="35"/>
      <c r="P22" s="23" t="b">
        <f>COUNTA(tblDetails[[#This Row],[Dep''t Code]:[Budget]])=0</f>
        <v>0</v>
      </c>
      <c r="Q22" s="23" t="b">
        <f>OR(tblDetails[[#This Row],[Blank Row Flag]],NOT(ISBLANK(tblDetails[[#This Row],[Dep''t Code]])))</f>
        <v>0</v>
      </c>
      <c r="R2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2" s="23" t="b">
        <f>OR(tblDetails[[#This Row],[Blank Row Flag]],NOT(ISBLANK(tblDetails[[#This Row],[Top Task Name]])))</f>
        <v>0</v>
      </c>
      <c r="T22" s="23" t="b">
        <f>OR(tblDetails[[#This Row],[Blank Row Flag]],NOT(ISBLANK(tblDetails[[#This Row],[Top Task Manager]])))</f>
        <v>0</v>
      </c>
      <c r="U22" s="23" t="b">
        <f>OR(tblDetails[[#This Row],[Blank Row Flag]],NOT(ISBLANK(tblDetails[[#This Row],[Requisition Approver]])))</f>
        <v>0</v>
      </c>
      <c r="V22" s="23" t="b">
        <f>OR(tblDetails[[#This Row],[Blank Row Flag]],NOT(ISBLANK(tblDetails[[#This Row],[Top Task Start Date]])))</f>
        <v>0</v>
      </c>
      <c r="W22" s="23" t="b">
        <f>OR(tblDetails[[#This Row],[Blank Row Flag]],NOT(ISBLANK(tblDetails[[#This Row],[Top Task End Date]])))</f>
        <v>0</v>
      </c>
      <c r="X2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2" s="23" t="b">
        <f>OR(tblDetails[[#This Row],[Blank Row Flag]],NOT(ISBLANK(tblDetails[[#This Row],[Sub Task Name]])))</f>
        <v>0</v>
      </c>
      <c r="Z22" s="23" t="b">
        <v>1</v>
      </c>
      <c r="AA22" s="23" t="b">
        <f>OR(tblDetails[[#This Row],[Blank Row Flag]],NOT(ISBLANK(tblDetails[[#This Row],[Budget Resource]])))</f>
        <v>0</v>
      </c>
      <c r="AB22" s="23" t="b">
        <f>OR(tblDetails[[#This Row],[Blank Row Flag]],NOT(ISBLANK(tblDetails[[#This Row],[Budget]])))</f>
        <v>0</v>
      </c>
      <c r="AC22" s="38" t="b">
        <f>OR(tblDetails[[#This Row],[Blank Row Flag]],NOT(ISBLANK(tblDetails[[#This Row],[Sub Task End Date]])))</f>
        <v>0</v>
      </c>
      <c r="AD22" s="38" t="b">
        <f>OR(tblDetails[[#This Row],[Blank Row Flag]],NOT(ISBLANK(tblDetails[[#This Row],[Sub Task Start Date]])))</f>
        <v>0</v>
      </c>
    </row>
    <row r="23" spans="1:30" x14ac:dyDescent="0.25">
      <c r="A23" s="32"/>
      <c r="B23" s="23" t="str">
        <f>IF(tblDetails[[#This Row],[Dep''t Code]]="","",VLOOKUP(tblDetails[[#This Row],[Dep''t Code]],Table5[],2,0))</f>
        <v/>
      </c>
      <c r="C23" s="32"/>
      <c r="D23" s="32"/>
      <c r="E23" s="32"/>
      <c r="F23" s="32"/>
      <c r="G23" s="33"/>
      <c r="H23" s="33"/>
      <c r="I23" s="32"/>
      <c r="J23" s="32"/>
      <c r="K23" s="32"/>
      <c r="L23" s="33"/>
      <c r="M23" s="33"/>
      <c r="N23" s="32"/>
      <c r="O23" s="35"/>
      <c r="P23" s="23" t="b">
        <f>COUNTA(tblDetails[[#This Row],[Dep''t Code]:[Budget]])=0</f>
        <v>0</v>
      </c>
      <c r="Q23" s="23" t="b">
        <f>OR(tblDetails[[#This Row],[Blank Row Flag]],NOT(ISBLANK(tblDetails[[#This Row],[Dep''t Code]])))</f>
        <v>0</v>
      </c>
      <c r="R2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3" s="23" t="b">
        <f>OR(tblDetails[[#This Row],[Blank Row Flag]],NOT(ISBLANK(tblDetails[[#This Row],[Top Task Name]])))</f>
        <v>0</v>
      </c>
      <c r="T23" s="23" t="b">
        <f>OR(tblDetails[[#This Row],[Blank Row Flag]],NOT(ISBLANK(tblDetails[[#This Row],[Top Task Manager]])))</f>
        <v>0</v>
      </c>
      <c r="U23" s="23" t="b">
        <f>OR(tblDetails[[#This Row],[Blank Row Flag]],NOT(ISBLANK(tblDetails[[#This Row],[Requisition Approver]])))</f>
        <v>0</v>
      </c>
      <c r="V23" s="23" t="b">
        <f>OR(tblDetails[[#This Row],[Blank Row Flag]],NOT(ISBLANK(tblDetails[[#This Row],[Top Task Start Date]])))</f>
        <v>0</v>
      </c>
      <c r="W23" s="23" t="b">
        <f>OR(tblDetails[[#This Row],[Blank Row Flag]],NOT(ISBLANK(tblDetails[[#This Row],[Top Task End Date]])))</f>
        <v>0</v>
      </c>
      <c r="X2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3" s="23" t="b">
        <f>OR(tblDetails[[#This Row],[Blank Row Flag]],NOT(ISBLANK(tblDetails[[#This Row],[Sub Task Name]])))</f>
        <v>0</v>
      </c>
      <c r="Z23" s="23" t="b">
        <v>1</v>
      </c>
      <c r="AA23" s="23" t="b">
        <f>OR(tblDetails[[#This Row],[Blank Row Flag]],NOT(ISBLANK(tblDetails[[#This Row],[Budget Resource]])))</f>
        <v>0</v>
      </c>
      <c r="AB23" s="23" t="b">
        <f>OR(tblDetails[[#This Row],[Blank Row Flag]],NOT(ISBLANK(tblDetails[[#This Row],[Budget]])))</f>
        <v>0</v>
      </c>
      <c r="AC23" s="38" t="b">
        <f>OR(tblDetails[[#This Row],[Blank Row Flag]],NOT(ISBLANK(tblDetails[[#This Row],[Sub Task End Date]])))</f>
        <v>0</v>
      </c>
      <c r="AD23" s="38" t="b">
        <f>OR(tblDetails[[#This Row],[Blank Row Flag]],NOT(ISBLANK(tblDetails[[#This Row],[Sub Task Start Date]])))</f>
        <v>0</v>
      </c>
    </row>
    <row r="24" spans="1:30" x14ac:dyDescent="0.25">
      <c r="A24" s="32"/>
      <c r="B24" s="23" t="str">
        <f>IF(tblDetails[[#This Row],[Dep''t Code]]="","",VLOOKUP(tblDetails[[#This Row],[Dep''t Code]],Table5[],2,0))</f>
        <v/>
      </c>
      <c r="C24" s="32"/>
      <c r="D24" s="32"/>
      <c r="E24" s="32"/>
      <c r="F24" s="32"/>
      <c r="G24" s="33"/>
      <c r="H24" s="33"/>
      <c r="I24" s="32"/>
      <c r="J24" s="32"/>
      <c r="K24" s="32"/>
      <c r="L24" s="33"/>
      <c r="M24" s="33"/>
      <c r="N24" s="32"/>
      <c r="O24" s="35"/>
      <c r="P24" s="23" t="b">
        <f>COUNTA(tblDetails[[#This Row],[Dep''t Code]:[Budget]])=0</f>
        <v>0</v>
      </c>
      <c r="Q24" s="23" t="b">
        <f>OR(tblDetails[[#This Row],[Blank Row Flag]],NOT(ISBLANK(tblDetails[[#This Row],[Dep''t Code]])))</f>
        <v>0</v>
      </c>
      <c r="R2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4" s="23" t="b">
        <f>OR(tblDetails[[#This Row],[Blank Row Flag]],NOT(ISBLANK(tblDetails[[#This Row],[Top Task Name]])))</f>
        <v>0</v>
      </c>
      <c r="T24" s="23" t="b">
        <f>OR(tblDetails[[#This Row],[Blank Row Flag]],NOT(ISBLANK(tblDetails[[#This Row],[Top Task Manager]])))</f>
        <v>0</v>
      </c>
      <c r="U24" s="23" t="b">
        <f>OR(tblDetails[[#This Row],[Blank Row Flag]],NOT(ISBLANK(tblDetails[[#This Row],[Requisition Approver]])))</f>
        <v>0</v>
      </c>
      <c r="V24" s="23" t="b">
        <f>OR(tblDetails[[#This Row],[Blank Row Flag]],NOT(ISBLANK(tblDetails[[#This Row],[Top Task Start Date]])))</f>
        <v>0</v>
      </c>
      <c r="W24" s="23" t="b">
        <f>OR(tblDetails[[#This Row],[Blank Row Flag]],NOT(ISBLANK(tblDetails[[#This Row],[Top Task End Date]])))</f>
        <v>0</v>
      </c>
      <c r="X2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4" s="23" t="b">
        <f>OR(tblDetails[[#This Row],[Blank Row Flag]],NOT(ISBLANK(tblDetails[[#This Row],[Sub Task Name]])))</f>
        <v>0</v>
      </c>
      <c r="Z24" s="23" t="b">
        <v>1</v>
      </c>
      <c r="AA24" s="23" t="b">
        <f>OR(tblDetails[[#This Row],[Blank Row Flag]],NOT(ISBLANK(tblDetails[[#This Row],[Budget Resource]])))</f>
        <v>0</v>
      </c>
      <c r="AB24" s="23" t="b">
        <f>OR(tblDetails[[#This Row],[Blank Row Flag]],NOT(ISBLANK(tblDetails[[#This Row],[Budget]])))</f>
        <v>0</v>
      </c>
      <c r="AC24" s="38" t="b">
        <f>OR(tblDetails[[#This Row],[Blank Row Flag]],NOT(ISBLANK(tblDetails[[#This Row],[Sub Task End Date]])))</f>
        <v>0</v>
      </c>
      <c r="AD24" s="38" t="b">
        <f>OR(tblDetails[[#This Row],[Blank Row Flag]],NOT(ISBLANK(tblDetails[[#This Row],[Sub Task Start Date]])))</f>
        <v>0</v>
      </c>
    </row>
    <row r="25" spans="1:30" x14ac:dyDescent="0.25">
      <c r="A25" s="32"/>
      <c r="B25" s="23" t="str">
        <f>IF(tblDetails[[#This Row],[Dep''t Code]]="","",VLOOKUP(tblDetails[[#This Row],[Dep''t Code]],Table5[],2,0))</f>
        <v/>
      </c>
      <c r="C25" s="32"/>
      <c r="D25" s="32"/>
      <c r="E25" s="32"/>
      <c r="F25" s="32"/>
      <c r="G25" s="33"/>
      <c r="H25" s="33"/>
      <c r="I25" s="32"/>
      <c r="J25" s="32"/>
      <c r="K25" s="32"/>
      <c r="L25" s="33"/>
      <c r="M25" s="33"/>
      <c r="N25" s="32"/>
      <c r="O25" s="35"/>
      <c r="P25" s="23" t="b">
        <f>COUNTA(tblDetails[[#This Row],[Dep''t Code]:[Budget]])=0</f>
        <v>0</v>
      </c>
      <c r="Q25" s="23" t="b">
        <f>OR(tblDetails[[#This Row],[Blank Row Flag]],NOT(ISBLANK(tblDetails[[#This Row],[Dep''t Code]])))</f>
        <v>0</v>
      </c>
      <c r="R2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5" s="23" t="b">
        <f>OR(tblDetails[[#This Row],[Blank Row Flag]],NOT(ISBLANK(tblDetails[[#This Row],[Top Task Name]])))</f>
        <v>0</v>
      </c>
      <c r="T25" s="23" t="b">
        <f>OR(tblDetails[[#This Row],[Blank Row Flag]],NOT(ISBLANK(tblDetails[[#This Row],[Top Task Manager]])))</f>
        <v>0</v>
      </c>
      <c r="U25" s="23" t="b">
        <f>OR(tblDetails[[#This Row],[Blank Row Flag]],NOT(ISBLANK(tblDetails[[#This Row],[Requisition Approver]])))</f>
        <v>0</v>
      </c>
      <c r="V25" s="23" t="b">
        <f>OR(tblDetails[[#This Row],[Blank Row Flag]],NOT(ISBLANK(tblDetails[[#This Row],[Top Task Start Date]])))</f>
        <v>0</v>
      </c>
      <c r="W25" s="23" t="b">
        <f>OR(tblDetails[[#This Row],[Blank Row Flag]],NOT(ISBLANK(tblDetails[[#This Row],[Top Task End Date]])))</f>
        <v>0</v>
      </c>
      <c r="X2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5" s="23" t="b">
        <f>OR(tblDetails[[#This Row],[Blank Row Flag]],NOT(ISBLANK(tblDetails[[#This Row],[Sub Task Name]])))</f>
        <v>0</v>
      </c>
      <c r="Z25" s="23" t="b">
        <v>1</v>
      </c>
      <c r="AA25" s="23" t="b">
        <f>OR(tblDetails[[#This Row],[Blank Row Flag]],NOT(ISBLANK(tblDetails[[#This Row],[Budget Resource]])))</f>
        <v>0</v>
      </c>
      <c r="AB25" s="23" t="b">
        <f>OR(tblDetails[[#This Row],[Blank Row Flag]],NOT(ISBLANK(tblDetails[[#This Row],[Budget]])))</f>
        <v>0</v>
      </c>
      <c r="AC25" s="38" t="b">
        <f>OR(tblDetails[[#This Row],[Blank Row Flag]],NOT(ISBLANK(tblDetails[[#This Row],[Sub Task End Date]])))</f>
        <v>0</v>
      </c>
      <c r="AD25" s="38" t="b">
        <f>OR(tblDetails[[#This Row],[Blank Row Flag]],NOT(ISBLANK(tblDetails[[#This Row],[Sub Task Start Date]])))</f>
        <v>0</v>
      </c>
    </row>
    <row r="26" spans="1:30" x14ac:dyDescent="0.25">
      <c r="A26" s="32"/>
      <c r="B26" s="23" t="str">
        <f>IF(tblDetails[[#This Row],[Dep''t Code]]="","",VLOOKUP(tblDetails[[#This Row],[Dep''t Code]],Table5[],2,0))</f>
        <v/>
      </c>
      <c r="C26" s="32"/>
      <c r="D26" s="32"/>
      <c r="E26" s="32"/>
      <c r="F26" s="32"/>
      <c r="G26" s="33"/>
      <c r="H26" s="33"/>
      <c r="I26" s="32"/>
      <c r="J26" s="32"/>
      <c r="K26" s="32"/>
      <c r="L26" s="33"/>
      <c r="M26" s="33"/>
      <c r="N26" s="32"/>
      <c r="O26" s="35"/>
      <c r="P26" s="23" t="b">
        <f>COUNTA(tblDetails[[#This Row],[Dep''t Code]:[Budget]])=0</f>
        <v>0</v>
      </c>
      <c r="Q26" s="23" t="b">
        <f>OR(tblDetails[[#This Row],[Blank Row Flag]],NOT(ISBLANK(tblDetails[[#This Row],[Dep''t Code]])))</f>
        <v>0</v>
      </c>
      <c r="R2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6" s="23" t="b">
        <f>OR(tblDetails[[#This Row],[Blank Row Flag]],NOT(ISBLANK(tblDetails[[#This Row],[Top Task Name]])))</f>
        <v>0</v>
      </c>
      <c r="T26" s="23" t="b">
        <f>OR(tblDetails[[#This Row],[Blank Row Flag]],NOT(ISBLANK(tblDetails[[#This Row],[Top Task Manager]])))</f>
        <v>0</v>
      </c>
      <c r="U26" s="23" t="b">
        <f>OR(tblDetails[[#This Row],[Blank Row Flag]],NOT(ISBLANK(tblDetails[[#This Row],[Requisition Approver]])))</f>
        <v>0</v>
      </c>
      <c r="V26" s="23" t="b">
        <f>OR(tblDetails[[#This Row],[Blank Row Flag]],NOT(ISBLANK(tblDetails[[#This Row],[Top Task Start Date]])))</f>
        <v>0</v>
      </c>
      <c r="W26" s="23" t="b">
        <f>OR(tblDetails[[#This Row],[Blank Row Flag]],NOT(ISBLANK(tblDetails[[#This Row],[Top Task End Date]])))</f>
        <v>0</v>
      </c>
      <c r="X2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6" s="23" t="b">
        <f>OR(tblDetails[[#This Row],[Blank Row Flag]],NOT(ISBLANK(tblDetails[[#This Row],[Sub Task Name]])))</f>
        <v>0</v>
      </c>
      <c r="Z26" s="23" t="b">
        <v>1</v>
      </c>
      <c r="AA26" s="23" t="b">
        <f>OR(tblDetails[[#This Row],[Blank Row Flag]],NOT(ISBLANK(tblDetails[[#This Row],[Budget Resource]])))</f>
        <v>0</v>
      </c>
      <c r="AB26" s="23" t="b">
        <f>OR(tblDetails[[#This Row],[Blank Row Flag]],NOT(ISBLANK(tblDetails[[#This Row],[Budget]])))</f>
        <v>0</v>
      </c>
      <c r="AC26" s="38" t="b">
        <f>OR(tblDetails[[#This Row],[Blank Row Flag]],NOT(ISBLANK(tblDetails[[#This Row],[Sub Task End Date]])))</f>
        <v>0</v>
      </c>
      <c r="AD26" s="38" t="b">
        <f>OR(tblDetails[[#This Row],[Blank Row Flag]],NOT(ISBLANK(tblDetails[[#This Row],[Sub Task Start Date]])))</f>
        <v>0</v>
      </c>
    </row>
    <row r="27" spans="1:30" x14ac:dyDescent="0.25">
      <c r="A27" s="32"/>
      <c r="B27" s="23" t="str">
        <f>IF(tblDetails[[#This Row],[Dep''t Code]]="","",VLOOKUP(tblDetails[[#This Row],[Dep''t Code]],Table5[],2,0))</f>
        <v/>
      </c>
      <c r="C27" s="32"/>
      <c r="D27" s="32"/>
      <c r="E27" s="32"/>
      <c r="F27" s="32"/>
      <c r="G27" s="33"/>
      <c r="H27" s="33"/>
      <c r="I27" s="32"/>
      <c r="J27" s="32"/>
      <c r="K27" s="32"/>
      <c r="L27" s="33"/>
      <c r="M27" s="33"/>
      <c r="N27" s="32"/>
      <c r="O27" s="35"/>
      <c r="P27" s="23" t="b">
        <f>COUNTA(tblDetails[[#This Row],[Dep''t Code]:[Budget]])=0</f>
        <v>0</v>
      </c>
      <c r="Q27" s="23" t="b">
        <f>OR(tblDetails[[#This Row],[Blank Row Flag]],NOT(ISBLANK(tblDetails[[#This Row],[Dep''t Code]])))</f>
        <v>0</v>
      </c>
      <c r="R2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7" s="23" t="b">
        <f>OR(tblDetails[[#This Row],[Blank Row Flag]],NOT(ISBLANK(tblDetails[[#This Row],[Top Task Name]])))</f>
        <v>0</v>
      </c>
      <c r="T27" s="23" t="b">
        <f>OR(tblDetails[[#This Row],[Blank Row Flag]],NOT(ISBLANK(tblDetails[[#This Row],[Top Task Manager]])))</f>
        <v>0</v>
      </c>
      <c r="U27" s="23" t="b">
        <f>OR(tblDetails[[#This Row],[Blank Row Flag]],NOT(ISBLANK(tblDetails[[#This Row],[Requisition Approver]])))</f>
        <v>0</v>
      </c>
      <c r="V27" s="23" t="b">
        <f>OR(tblDetails[[#This Row],[Blank Row Flag]],NOT(ISBLANK(tblDetails[[#This Row],[Top Task Start Date]])))</f>
        <v>0</v>
      </c>
      <c r="W27" s="23" t="b">
        <f>OR(tblDetails[[#This Row],[Blank Row Flag]],NOT(ISBLANK(tblDetails[[#This Row],[Top Task End Date]])))</f>
        <v>0</v>
      </c>
      <c r="X2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7" s="23" t="b">
        <f>OR(tblDetails[[#This Row],[Blank Row Flag]],NOT(ISBLANK(tblDetails[[#This Row],[Sub Task Name]])))</f>
        <v>0</v>
      </c>
      <c r="Z27" s="23" t="b">
        <v>1</v>
      </c>
      <c r="AA27" s="23" t="b">
        <f>OR(tblDetails[[#This Row],[Blank Row Flag]],NOT(ISBLANK(tblDetails[[#This Row],[Budget Resource]])))</f>
        <v>0</v>
      </c>
      <c r="AB27" s="23" t="b">
        <f>OR(tblDetails[[#This Row],[Blank Row Flag]],NOT(ISBLANK(tblDetails[[#This Row],[Budget]])))</f>
        <v>0</v>
      </c>
      <c r="AC27" s="38" t="b">
        <f>OR(tblDetails[[#This Row],[Blank Row Flag]],NOT(ISBLANK(tblDetails[[#This Row],[Sub Task End Date]])))</f>
        <v>0</v>
      </c>
      <c r="AD27" s="38" t="b">
        <f>OR(tblDetails[[#This Row],[Blank Row Flag]],NOT(ISBLANK(tblDetails[[#This Row],[Sub Task Start Date]])))</f>
        <v>0</v>
      </c>
    </row>
    <row r="28" spans="1:30" x14ac:dyDescent="0.25">
      <c r="A28" s="32"/>
      <c r="B28" s="23" t="str">
        <f>IF(tblDetails[[#This Row],[Dep''t Code]]="","",VLOOKUP(tblDetails[[#This Row],[Dep''t Code]],Table5[],2,0))</f>
        <v/>
      </c>
      <c r="C28" s="32"/>
      <c r="D28" s="32"/>
      <c r="E28" s="32"/>
      <c r="F28" s="32"/>
      <c r="G28" s="33"/>
      <c r="H28" s="33"/>
      <c r="I28" s="32"/>
      <c r="J28" s="32"/>
      <c r="K28" s="32"/>
      <c r="L28" s="33"/>
      <c r="M28" s="33"/>
      <c r="N28" s="32"/>
      <c r="O28" s="35"/>
      <c r="P28" s="23" t="b">
        <f>COUNTA(tblDetails[[#This Row],[Dep''t Code]:[Budget]])=0</f>
        <v>0</v>
      </c>
      <c r="Q28" s="23" t="b">
        <f>OR(tblDetails[[#This Row],[Blank Row Flag]],NOT(ISBLANK(tblDetails[[#This Row],[Dep''t Code]])))</f>
        <v>0</v>
      </c>
      <c r="R2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8" s="23" t="b">
        <f>OR(tblDetails[[#This Row],[Blank Row Flag]],NOT(ISBLANK(tblDetails[[#This Row],[Top Task Name]])))</f>
        <v>0</v>
      </c>
      <c r="T28" s="23" t="b">
        <f>OR(tblDetails[[#This Row],[Blank Row Flag]],NOT(ISBLANK(tblDetails[[#This Row],[Top Task Manager]])))</f>
        <v>0</v>
      </c>
      <c r="U28" s="23" t="b">
        <f>OR(tblDetails[[#This Row],[Blank Row Flag]],NOT(ISBLANK(tblDetails[[#This Row],[Requisition Approver]])))</f>
        <v>0</v>
      </c>
      <c r="V28" s="23" t="b">
        <f>OR(tblDetails[[#This Row],[Blank Row Flag]],NOT(ISBLANK(tblDetails[[#This Row],[Top Task Start Date]])))</f>
        <v>0</v>
      </c>
      <c r="W28" s="23" t="b">
        <f>OR(tblDetails[[#This Row],[Blank Row Flag]],NOT(ISBLANK(tblDetails[[#This Row],[Top Task End Date]])))</f>
        <v>0</v>
      </c>
      <c r="X2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8" s="23" t="b">
        <f>OR(tblDetails[[#This Row],[Blank Row Flag]],NOT(ISBLANK(tblDetails[[#This Row],[Sub Task Name]])))</f>
        <v>0</v>
      </c>
      <c r="Z28" s="23" t="b">
        <v>1</v>
      </c>
      <c r="AA28" s="23" t="b">
        <f>OR(tblDetails[[#This Row],[Blank Row Flag]],NOT(ISBLANK(tblDetails[[#This Row],[Budget Resource]])))</f>
        <v>0</v>
      </c>
      <c r="AB28" s="23" t="b">
        <f>OR(tblDetails[[#This Row],[Blank Row Flag]],NOT(ISBLANK(tblDetails[[#This Row],[Budget]])))</f>
        <v>0</v>
      </c>
      <c r="AC28" s="38" t="b">
        <f>OR(tblDetails[[#This Row],[Blank Row Flag]],NOT(ISBLANK(tblDetails[[#This Row],[Sub Task End Date]])))</f>
        <v>0</v>
      </c>
      <c r="AD28" s="38" t="b">
        <f>OR(tblDetails[[#This Row],[Blank Row Flag]],NOT(ISBLANK(tblDetails[[#This Row],[Sub Task Start Date]])))</f>
        <v>0</v>
      </c>
    </row>
    <row r="29" spans="1:30" x14ac:dyDescent="0.25">
      <c r="A29" s="32"/>
      <c r="B29" s="23" t="str">
        <f>IF(tblDetails[[#This Row],[Dep''t Code]]="","",VLOOKUP(tblDetails[[#This Row],[Dep''t Code]],Table5[],2,0))</f>
        <v/>
      </c>
      <c r="C29" s="32"/>
      <c r="D29" s="32"/>
      <c r="E29" s="32"/>
      <c r="F29" s="32"/>
      <c r="G29" s="33"/>
      <c r="H29" s="33"/>
      <c r="I29" s="32"/>
      <c r="J29" s="32"/>
      <c r="K29" s="32"/>
      <c r="L29" s="33"/>
      <c r="M29" s="33"/>
      <c r="N29" s="32"/>
      <c r="O29" s="35"/>
      <c r="P29" s="23" t="b">
        <f>COUNTA(tblDetails[[#This Row],[Dep''t Code]:[Budget]])=0</f>
        <v>0</v>
      </c>
      <c r="Q29" s="23" t="b">
        <f>OR(tblDetails[[#This Row],[Blank Row Flag]],NOT(ISBLANK(tblDetails[[#This Row],[Dep''t Code]])))</f>
        <v>0</v>
      </c>
      <c r="R2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9" s="23" t="b">
        <f>OR(tblDetails[[#This Row],[Blank Row Flag]],NOT(ISBLANK(tblDetails[[#This Row],[Top Task Name]])))</f>
        <v>0</v>
      </c>
      <c r="T29" s="23" t="b">
        <f>OR(tblDetails[[#This Row],[Blank Row Flag]],NOT(ISBLANK(tblDetails[[#This Row],[Top Task Manager]])))</f>
        <v>0</v>
      </c>
      <c r="U29" s="23" t="b">
        <f>OR(tblDetails[[#This Row],[Blank Row Flag]],NOT(ISBLANK(tblDetails[[#This Row],[Requisition Approver]])))</f>
        <v>0</v>
      </c>
      <c r="V29" s="23" t="b">
        <f>OR(tblDetails[[#This Row],[Blank Row Flag]],NOT(ISBLANK(tblDetails[[#This Row],[Top Task Start Date]])))</f>
        <v>0</v>
      </c>
      <c r="W29" s="23" t="b">
        <f>OR(tblDetails[[#This Row],[Blank Row Flag]],NOT(ISBLANK(tblDetails[[#This Row],[Top Task End Date]])))</f>
        <v>0</v>
      </c>
      <c r="X2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9" s="23" t="b">
        <f>OR(tblDetails[[#This Row],[Blank Row Flag]],NOT(ISBLANK(tblDetails[[#This Row],[Sub Task Name]])))</f>
        <v>0</v>
      </c>
      <c r="Z29" s="23" t="b">
        <v>1</v>
      </c>
      <c r="AA29" s="23" t="b">
        <f>OR(tblDetails[[#This Row],[Blank Row Flag]],NOT(ISBLANK(tblDetails[[#This Row],[Budget Resource]])))</f>
        <v>0</v>
      </c>
      <c r="AB29" s="23" t="b">
        <f>OR(tblDetails[[#This Row],[Blank Row Flag]],NOT(ISBLANK(tblDetails[[#This Row],[Budget]])))</f>
        <v>0</v>
      </c>
      <c r="AC29" s="38" t="b">
        <f>OR(tblDetails[[#This Row],[Blank Row Flag]],NOT(ISBLANK(tblDetails[[#This Row],[Sub Task End Date]])))</f>
        <v>0</v>
      </c>
      <c r="AD29" s="38" t="b">
        <f>OR(tblDetails[[#This Row],[Blank Row Flag]],NOT(ISBLANK(tblDetails[[#This Row],[Sub Task Start Date]])))</f>
        <v>0</v>
      </c>
    </row>
    <row r="30" spans="1:30" x14ac:dyDescent="0.25">
      <c r="A30" s="32"/>
      <c r="B30" s="23" t="str">
        <f>IF(tblDetails[[#This Row],[Dep''t Code]]="","",VLOOKUP(tblDetails[[#This Row],[Dep''t Code]],Table5[],2,0))</f>
        <v/>
      </c>
      <c r="C30" s="32"/>
      <c r="D30" s="32"/>
      <c r="E30" s="32"/>
      <c r="F30" s="32"/>
      <c r="G30" s="33"/>
      <c r="H30" s="33"/>
      <c r="I30" s="32"/>
      <c r="J30" s="32"/>
      <c r="K30" s="32"/>
      <c r="L30" s="33"/>
      <c r="M30" s="33"/>
      <c r="N30" s="32"/>
      <c r="O30" s="35"/>
      <c r="P30" s="23" t="b">
        <f>COUNTA(tblDetails[[#This Row],[Dep''t Code]:[Budget]])=0</f>
        <v>0</v>
      </c>
      <c r="Q30" s="23" t="b">
        <f>OR(tblDetails[[#This Row],[Blank Row Flag]],NOT(ISBLANK(tblDetails[[#This Row],[Dep''t Code]])))</f>
        <v>0</v>
      </c>
      <c r="R3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0" s="23" t="b">
        <f>OR(tblDetails[[#This Row],[Blank Row Flag]],NOT(ISBLANK(tblDetails[[#This Row],[Top Task Name]])))</f>
        <v>0</v>
      </c>
      <c r="T30" s="23" t="b">
        <f>OR(tblDetails[[#This Row],[Blank Row Flag]],NOT(ISBLANK(tblDetails[[#This Row],[Top Task Manager]])))</f>
        <v>0</v>
      </c>
      <c r="U30" s="23" t="b">
        <f>OR(tblDetails[[#This Row],[Blank Row Flag]],NOT(ISBLANK(tblDetails[[#This Row],[Requisition Approver]])))</f>
        <v>0</v>
      </c>
      <c r="V30" s="23" t="b">
        <f>OR(tblDetails[[#This Row],[Blank Row Flag]],NOT(ISBLANK(tblDetails[[#This Row],[Top Task Start Date]])))</f>
        <v>0</v>
      </c>
      <c r="W30" s="23" t="b">
        <f>OR(tblDetails[[#This Row],[Blank Row Flag]],NOT(ISBLANK(tblDetails[[#This Row],[Top Task End Date]])))</f>
        <v>0</v>
      </c>
      <c r="X3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0" s="23" t="b">
        <f>OR(tblDetails[[#This Row],[Blank Row Flag]],NOT(ISBLANK(tblDetails[[#This Row],[Sub Task Name]])))</f>
        <v>0</v>
      </c>
      <c r="Z30" s="23" t="b">
        <v>1</v>
      </c>
      <c r="AA30" s="23" t="b">
        <f>OR(tblDetails[[#This Row],[Blank Row Flag]],NOT(ISBLANK(tblDetails[[#This Row],[Budget Resource]])))</f>
        <v>0</v>
      </c>
      <c r="AB30" s="23" t="b">
        <f>OR(tblDetails[[#This Row],[Blank Row Flag]],NOT(ISBLANK(tblDetails[[#This Row],[Budget]])))</f>
        <v>0</v>
      </c>
      <c r="AC30" s="38" t="b">
        <f>OR(tblDetails[[#This Row],[Blank Row Flag]],NOT(ISBLANK(tblDetails[[#This Row],[Sub Task End Date]])))</f>
        <v>0</v>
      </c>
      <c r="AD30" s="38" t="b">
        <f>OR(tblDetails[[#This Row],[Blank Row Flag]],NOT(ISBLANK(tblDetails[[#This Row],[Sub Task Start Date]])))</f>
        <v>0</v>
      </c>
    </row>
    <row r="31" spans="1:30" x14ac:dyDescent="0.25">
      <c r="A31" s="32"/>
      <c r="B31" s="23" t="str">
        <f>IF(tblDetails[[#This Row],[Dep''t Code]]="","",VLOOKUP(tblDetails[[#This Row],[Dep''t Code]],Table5[],2,0))</f>
        <v/>
      </c>
      <c r="C31" s="32"/>
      <c r="D31" s="32"/>
      <c r="E31" s="32"/>
      <c r="F31" s="32"/>
      <c r="G31" s="33"/>
      <c r="H31" s="33"/>
      <c r="I31" s="32"/>
      <c r="J31" s="32"/>
      <c r="K31" s="32"/>
      <c r="L31" s="33"/>
      <c r="M31" s="33"/>
      <c r="N31" s="32"/>
      <c r="O31" s="35"/>
      <c r="P31" s="23" t="b">
        <f>COUNTA(tblDetails[[#This Row],[Dep''t Code]:[Budget]])=0</f>
        <v>0</v>
      </c>
      <c r="Q31" s="23" t="b">
        <f>OR(tblDetails[[#This Row],[Blank Row Flag]],NOT(ISBLANK(tblDetails[[#This Row],[Dep''t Code]])))</f>
        <v>0</v>
      </c>
      <c r="R3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1" s="23" t="b">
        <f>OR(tblDetails[[#This Row],[Blank Row Flag]],NOT(ISBLANK(tblDetails[[#This Row],[Top Task Name]])))</f>
        <v>0</v>
      </c>
      <c r="T31" s="23" t="b">
        <f>OR(tblDetails[[#This Row],[Blank Row Flag]],NOT(ISBLANK(tblDetails[[#This Row],[Top Task Manager]])))</f>
        <v>0</v>
      </c>
      <c r="U31" s="23" t="b">
        <f>OR(tblDetails[[#This Row],[Blank Row Flag]],NOT(ISBLANK(tblDetails[[#This Row],[Requisition Approver]])))</f>
        <v>0</v>
      </c>
      <c r="V31" s="23" t="b">
        <f>OR(tblDetails[[#This Row],[Blank Row Flag]],NOT(ISBLANK(tblDetails[[#This Row],[Top Task Start Date]])))</f>
        <v>0</v>
      </c>
      <c r="W31" s="23" t="b">
        <f>OR(tblDetails[[#This Row],[Blank Row Flag]],NOT(ISBLANK(tblDetails[[#This Row],[Top Task End Date]])))</f>
        <v>0</v>
      </c>
      <c r="X3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1" s="23" t="b">
        <f>OR(tblDetails[[#This Row],[Blank Row Flag]],NOT(ISBLANK(tblDetails[[#This Row],[Sub Task Name]])))</f>
        <v>0</v>
      </c>
      <c r="Z31" s="23" t="b">
        <v>1</v>
      </c>
      <c r="AA31" s="23" t="b">
        <f>OR(tblDetails[[#This Row],[Blank Row Flag]],NOT(ISBLANK(tblDetails[[#This Row],[Budget Resource]])))</f>
        <v>0</v>
      </c>
      <c r="AB31" s="23" t="b">
        <f>OR(tblDetails[[#This Row],[Blank Row Flag]],NOT(ISBLANK(tblDetails[[#This Row],[Budget]])))</f>
        <v>0</v>
      </c>
      <c r="AC31" s="38" t="b">
        <f>OR(tblDetails[[#This Row],[Blank Row Flag]],NOT(ISBLANK(tblDetails[[#This Row],[Sub Task End Date]])))</f>
        <v>0</v>
      </c>
      <c r="AD31" s="38" t="b">
        <f>OR(tblDetails[[#This Row],[Blank Row Flag]],NOT(ISBLANK(tblDetails[[#This Row],[Sub Task Start Date]])))</f>
        <v>0</v>
      </c>
    </row>
    <row r="32" spans="1:30" x14ac:dyDescent="0.25">
      <c r="A32" s="32"/>
      <c r="B32" s="23" t="str">
        <f>IF(tblDetails[[#This Row],[Dep''t Code]]="","",VLOOKUP(tblDetails[[#This Row],[Dep''t Code]],Table5[],2,0))</f>
        <v/>
      </c>
      <c r="C32" s="32"/>
      <c r="D32" s="32"/>
      <c r="E32" s="32"/>
      <c r="F32" s="32"/>
      <c r="G32" s="33"/>
      <c r="H32" s="33"/>
      <c r="I32" s="32"/>
      <c r="J32" s="32"/>
      <c r="K32" s="32"/>
      <c r="L32" s="33"/>
      <c r="M32" s="33"/>
      <c r="N32" s="32"/>
      <c r="O32" s="35"/>
      <c r="P32" s="23" t="b">
        <f>COUNTA(tblDetails[[#This Row],[Dep''t Code]:[Budget]])=0</f>
        <v>0</v>
      </c>
      <c r="Q32" s="23" t="b">
        <f>OR(tblDetails[[#This Row],[Blank Row Flag]],NOT(ISBLANK(tblDetails[[#This Row],[Dep''t Code]])))</f>
        <v>0</v>
      </c>
      <c r="R3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2" s="23" t="b">
        <f>OR(tblDetails[[#This Row],[Blank Row Flag]],NOT(ISBLANK(tblDetails[[#This Row],[Top Task Name]])))</f>
        <v>0</v>
      </c>
      <c r="T32" s="23" t="b">
        <f>OR(tblDetails[[#This Row],[Blank Row Flag]],NOT(ISBLANK(tblDetails[[#This Row],[Top Task Manager]])))</f>
        <v>0</v>
      </c>
      <c r="U32" s="23" t="b">
        <f>OR(tblDetails[[#This Row],[Blank Row Flag]],NOT(ISBLANK(tblDetails[[#This Row],[Requisition Approver]])))</f>
        <v>0</v>
      </c>
      <c r="V32" s="23" t="b">
        <f>OR(tblDetails[[#This Row],[Blank Row Flag]],NOT(ISBLANK(tblDetails[[#This Row],[Top Task Start Date]])))</f>
        <v>0</v>
      </c>
      <c r="W32" s="23" t="b">
        <f>OR(tblDetails[[#This Row],[Blank Row Flag]],NOT(ISBLANK(tblDetails[[#This Row],[Top Task End Date]])))</f>
        <v>0</v>
      </c>
      <c r="X3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2" s="23" t="b">
        <f>OR(tblDetails[[#This Row],[Blank Row Flag]],NOT(ISBLANK(tblDetails[[#This Row],[Sub Task Name]])))</f>
        <v>0</v>
      </c>
      <c r="Z32" s="23" t="b">
        <v>1</v>
      </c>
      <c r="AA32" s="23" t="b">
        <f>OR(tblDetails[[#This Row],[Blank Row Flag]],NOT(ISBLANK(tblDetails[[#This Row],[Budget Resource]])))</f>
        <v>0</v>
      </c>
      <c r="AB32" s="23" t="b">
        <f>OR(tblDetails[[#This Row],[Blank Row Flag]],NOT(ISBLANK(tblDetails[[#This Row],[Budget]])))</f>
        <v>0</v>
      </c>
      <c r="AC32" s="38" t="b">
        <f>OR(tblDetails[[#This Row],[Blank Row Flag]],NOT(ISBLANK(tblDetails[[#This Row],[Sub Task End Date]])))</f>
        <v>0</v>
      </c>
      <c r="AD32" s="38" t="b">
        <f>OR(tblDetails[[#This Row],[Blank Row Flag]],NOT(ISBLANK(tblDetails[[#This Row],[Sub Task Start Date]])))</f>
        <v>0</v>
      </c>
    </row>
    <row r="33" spans="1:30" x14ac:dyDescent="0.25">
      <c r="A33" s="32"/>
      <c r="B33" s="23" t="str">
        <f>IF(tblDetails[[#This Row],[Dep''t Code]]="","",VLOOKUP(tblDetails[[#This Row],[Dep''t Code]],Table5[],2,0))</f>
        <v/>
      </c>
      <c r="C33" s="32"/>
      <c r="D33" s="32"/>
      <c r="E33" s="32"/>
      <c r="F33" s="32"/>
      <c r="G33" s="33"/>
      <c r="H33" s="33"/>
      <c r="I33" s="32"/>
      <c r="J33" s="32"/>
      <c r="K33" s="32"/>
      <c r="L33" s="33"/>
      <c r="M33" s="33"/>
      <c r="N33" s="32"/>
      <c r="O33" s="35"/>
      <c r="P33" s="23" t="b">
        <f>COUNTA(tblDetails[[#This Row],[Dep''t Code]:[Budget]])=0</f>
        <v>0</v>
      </c>
      <c r="Q33" s="23" t="b">
        <f>OR(tblDetails[[#This Row],[Blank Row Flag]],NOT(ISBLANK(tblDetails[[#This Row],[Dep''t Code]])))</f>
        <v>0</v>
      </c>
      <c r="R3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3" s="23" t="b">
        <f>OR(tblDetails[[#This Row],[Blank Row Flag]],NOT(ISBLANK(tblDetails[[#This Row],[Top Task Name]])))</f>
        <v>0</v>
      </c>
      <c r="T33" s="23" t="b">
        <f>OR(tblDetails[[#This Row],[Blank Row Flag]],NOT(ISBLANK(tblDetails[[#This Row],[Top Task Manager]])))</f>
        <v>0</v>
      </c>
      <c r="U33" s="23" t="b">
        <f>OR(tblDetails[[#This Row],[Blank Row Flag]],NOT(ISBLANK(tblDetails[[#This Row],[Requisition Approver]])))</f>
        <v>0</v>
      </c>
      <c r="V33" s="23" t="b">
        <f>OR(tblDetails[[#This Row],[Blank Row Flag]],NOT(ISBLANK(tblDetails[[#This Row],[Top Task Start Date]])))</f>
        <v>0</v>
      </c>
      <c r="W33" s="23" t="b">
        <f>OR(tblDetails[[#This Row],[Blank Row Flag]],NOT(ISBLANK(tblDetails[[#This Row],[Top Task End Date]])))</f>
        <v>0</v>
      </c>
      <c r="X3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3" s="23" t="b">
        <f>OR(tblDetails[[#This Row],[Blank Row Flag]],NOT(ISBLANK(tblDetails[[#This Row],[Sub Task Name]])))</f>
        <v>0</v>
      </c>
      <c r="Z33" s="23" t="b">
        <v>1</v>
      </c>
      <c r="AA33" s="23" t="b">
        <f>OR(tblDetails[[#This Row],[Blank Row Flag]],NOT(ISBLANK(tblDetails[[#This Row],[Budget Resource]])))</f>
        <v>0</v>
      </c>
      <c r="AB33" s="23" t="b">
        <f>OR(tblDetails[[#This Row],[Blank Row Flag]],NOT(ISBLANK(tblDetails[[#This Row],[Budget]])))</f>
        <v>0</v>
      </c>
      <c r="AC33" s="38" t="b">
        <f>OR(tblDetails[[#This Row],[Blank Row Flag]],NOT(ISBLANK(tblDetails[[#This Row],[Sub Task End Date]])))</f>
        <v>0</v>
      </c>
      <c r="AD33" s="38" t="b">
        <f>OR(tblDetails[[#This Row],[Blank Row Flag]],NOT(ISBLANK(tblDetails[[#This Row],[Sub Task Start Date]])))</f>
        <v>0</v>
      </c>
    </row>
    <row r="34" spans="1:30" x14ac:dyDescent="0.25">
      <c r="A34" s="32"/>
      <c r="B34" s="23" t="str">
        <f>IF(tblDetails[[#This Row],[Dep''t Code]]="","",VLOOKUP(tblDetails[[#This Row],[Dep''t Code]],Table5[],2,0))</f>
        <v/>
      </c>
      <c r="C34" s="32"/>
      <c r="D34" s="32"/>
      <c r="E34" s="32"/>
      <c r="F34" s="32"/>
      <c r="G34" s="33"/>
      <c r="H34" s="33"/>
      <c r="I34" s="32"/>
      <c r="J34" s="32"/>
      <c r="K34" s="32"/>
      <c r="L34" s="33"/>
      <c r="M34" s="33"/>
      <c r="N34" s="32"/>
      <c r="O34" s="35"/>
      <c r="P34" s="23" t="b">
        <f>COUNTA(tblDetails[[#This Row],[Dep''t Code]:[Budget]])=0</f>
        <v>0</v>
      </c>
      <c r="Q34" s="23" t="b">
        <f>OR(tblDetails[[#This Row],[Blank Row Flag]],NOT(ISBLANK(tblDetails[[#This Row],[Dep''t Code]])))</f>
        <v>0</v>
      </c>
      <c r="R3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4" s="23" t="b">
        <f>OR(tblDetails[[#This Row],[Blank Row Flag]],NOT(ISBLANK(tblDetails[[#This Row],[Top Task Name]])))</f>
        <v>0</v>
      </c>
      <c r="T34" s="23" t="b">
        <f>OR(tblDetails[[#This Row],[Blank Row Flag]],NOT(ISBLANK(tblDetails[[#This Row],[Top Task Manager]])))</f>
        <v>0</v>
      </c>
      <c r="U34" s="23" t="b">
        <f>OR(tblDetails[[#This Row],[Blank Row Flag]],NOT(ISBLANK(tblDetails[[#This Row],[Requisition Approver]])))</f>
        <v>0</v>
      </c>
      <c r="V34" s="23" t="b">
        <f>OR(tblDetails[[#This Row],[Blank Row Flag]],NOT(ISBLANK(tblDetails[[#This Row],[Top Task Start Date]])))</f>
        <v>0</v>
      </c>
      <c r="W34" s="23" t="b">
        <f>OR(tblDetails[[#This Row],[Blank Row Flag]],NOT(ISBLANK(tblDetails[[#This Row],[Top Task End Date]])))</f>
        <v>0</v>
      </c>
      <c r="X3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4" s="23" t="b">
        <f>OR(tblDetails[[#This Row],[Blank Row Flag]],NOT(ISBLANK(tblDetails[[#This Row],[Sub Task Name]])))</f>
        <v>0</v>
      </c>
      <c r="Z34" s="23" t="b">
        <v>1</v>
      </c>
      <c r="AA34" s="23" t="b">
        <f>OR(tblDetails[[#This Row],[Blank Row Flag]],NOT(ISBLANK(tblDetails[[#This Row],[Budget Resource]])))</f>
        <v>0</v>
      </c>
      <c r="AB34" s="23" t="b">
        <f>OR(tblDetails[[#This Row],[Blank Row Flag]],NOT(ISBLANK(tblDetails[[#This Row],[Budget]])))</f>
        <v>0</v>
      </c>
      <c r="AC34" s="38" t="b">
        <f>OR(tblDetails[[#This Row],[Blank Row Flag]],NOT(ISBLANK(tblDetails[[#This Row],[Sub Task End Date]])))</f>
        <v>0</v>
      </c>
      <c r="AD34" s="38" t="b">
        <f>OR(tblDetails[[#This Row],[Blank Row Flag]],NOT(ISBLANK(tblDetails[[#This Row],[Sub Task Start Date]])))</f>
        <v>0</v>
      </c>
    </row>
    <row r="35" spans="1:30" x14ac:dyDescent="0.25">
      <c r="A35" s="32"/>
      <c r="B35" s="23" t="str">
        <f>IF(tblDetails[[#This Row],[Dep''t Code]]="","",VLOOKUP(tblDetails[[#This Row],[Dep''t Code]],Table5[],2,0))</f>
        <v/>
      </c>
      <c r="C35" s="32"/>
      <c r="D35" s="32"/>
      <c r="E35" s="32"/>
      <c r="F35" s="32"/>
      <c r="G35" s="33"/>
      <c r="H35" s="33"/>
      <c r="I35" s="32"/>
      <c r="J35" s="32"/>
      <c r="K35" s="32"/>
      <c r="L35" s="33"/>
      <c r="M35" s="33"/>
      <c r="N35" s="32"/>
      <c r="O35" s="35"/>
      <c r="P35" s="23" t="b">
        <f>COUNTA(tblDetails[[#This Row],[Dep''t Code]:[Budget]])=0</f>
        <v>0</v>
      </c>
      <c r="Q35" s="23" t="b">
        <f>OR(tblDetails[[#This Row],[Blank Row Flag]],NOT(ISBLANK(tblDetails[[#This Row],[Dep''t Code]])))</f>
        <v>0</v>
      </c>
      <c r="R3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5" s="23" t="b">
        <f>OR(tblDetails[[#This Row],[Blank Row Flag]],NOT(ISBLANK(tblDetails[[#This Row],[Top Task Name]])))</f>
        <v>0</v>
      </c>
      <c r="T35" s="23" t="b">
        <f>OR(tblDetails[[#This Row],[Blank Row Flag]],NOT(ISBLANK(tblDetails[[#This Row],[Top Task Manager]])))</f>
        <v>0</v>
      </c>
      <c r="U35" s="23" t="b">
        <f>OR(tblDetails[[#This Row],[Blank Row Flag]],NOT(ISBLANK(tblDetails[[#This Row],[Requisition Approver]])))</f>
        <v>0</v>
      </c>
      <c r="V35" s="23" t="b">
        <f>OR(tblDetails[[#This Row],[Blank Row Flag]],NOT(ISBLANK(tblDetails[[#This Row],[Top Task Start Date]])))</f>
        <v>0</v>
      </c>
      <c r="W35" s="23" t="b">
        <f>OR(tblDetails[[#This Row],[Blank Row Flag]],NOT(ISBLANK(tblDetails[[#This Row],[Top Task End Date]])))</f>
        <v>0</v>
      </c>
      <c r="X3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5" s="23" t="b">
        <f>OR(tblDetails[[#This Row],[Blank Row Flag]],NOT(ISBLANK(tblDetails[[#This Row],[Sub Task Name]])))</f>
        <v>0</v>
      </c>
      <c r="Z35" s="23" t="b">
        <v>1</v>
      </c>
      <c r="AA35" s="23" t="b">
        <f>OR(tblDetails[[#This Row],[Blank Row Flag]],NOT(ISBLANK(tblDetails[[#This Row],[Budget Resource]])))</f>
        <v>0</v>
      </c>
      <c r="AB35" s="23" t="b">
        <f>OR(tblDetails[[#This Row],[Blank Row Flag]],NOT(ISBLANK(tblDetails[[#This Row],[Budget]])))</f>
        <v>0</v>
      </c>
      <c r="AC35" s="38" t="b">
        <f>OR(tblDetails[[#This Row],[Blank Row Flag]],NOT(ISBLANK(tblDetails[[#This Row],[Sub Task End Date]])))</f>
        <v>0</v>
      </c>
      <c r="AD35" s="38" t="b">
        <f>OR(tblDetails[[#This Row],[Blank Row Flag]],NOT(ISBLANK(tblDetails[[#This Row],[Sub Task Start Date]])))</f>
        <v>0</v>
      </c>
    </row>
    <row r="36" spans="1:30" x14ac:dyDescent="0.25">
      <c r="A36" s="32"/>
      <c r="B36" s="23" t="str">
        <f>IF(tblDetails[[#This Row],[Dep''t Code]]="","",VLOOKUP(tblDetails[[#This Row],[Dep''t Code]],Table5[],2,0))</f>
        <v/>
      </c>
      <c r="C36" s="32"/>
      <c r="D36" s="32"/>
      <c r="E36" s="32"/>
      <c r="F36" s="32"/>
      <c r="G36" s="33"/>
      <c r="H36" s="33"/>
      <c r="I36" s="32"/>
      <c r="J36" s="32"/>
      <c r="K36" s="32"/>
      <c r="L36" s="33"/>
      <c r="M36" s="33"/>
      <c r="N36" s="32"/>
      <c r="O36" s="35"/>
      <c r="P36" s="23" t="b">
        <f>COUNTA(tblDetails[[#This Row],[Dep''t Code]:[Budget]])=0</f>
        <v>0</v>
      </c>
      <c r="Q36" s="23" t="b">
        <f>OR(tblDetails[[#This Row],[Blank Row Flag]],NOT(ISBLANK(tblDetails[[#This Row],[Dep''t Code]])))</f>
        <v>0</v>
      </c>
      <c r="R3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6" s="23" t="b">
        <f>OR(tblDetails[[#This Row],[Blank Row Flag]],NOT(ISBLANK(tblDetails[[#This Row],[Top Task Name]])))</f>
        <v>0</v>
      </c>
      <c r="T36" s="23" t="b">
        <f>OR(tblDetails[[#This Row],[Blank Row Flag]],NOT(ISBLANK(tblDetails[[#This Row],[Top Task Manager]])))</f>
        <v>0</v>
      </c>
      <c r="U36" s="23" t="b">
        <f>OR(tblDetails[[#This Row],[Blank Row Flag]],NOT(ISBLANK(tblDetails[[#This Row],[Requisition Approver]])))</f>
        <v>0</v>
      </c>
      <c r="V36" s="23" t="b">
        <f>OR(tblDetails[[#This Row],[Blank Row Flag]],NOT(ISBLANK(tblDetails[[#This Row],[Top Task Start Date]])))</f>
        <v>0</v>
      </c>
      <c r="W36" s="23" t="b">
        <f>OR(tblDetails[[#This Row],[Blank Row Flag]],NOT(ISBLANK(tblDetails[[#This Row],[Top Task End Date]])))</f>
        <v>0</v>
      </c>
      <c r="X3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6" s="23" t="b">
        <f>OR(tblDetails[[#This Row],[Blank Row Flag]],NOT(ISBLANK(tblDetails[[#This Row],[Sub Task Name]])))</f>
        <v>0</v>
      </c>
      <c r="Z36" s="23" t="b">
        <v>1</v>
      </c>
      <c r="AA36" s="23" t="b">
        <f>OR(tblDetails[[#This Row],[Blank Row Flag]],NOT(ISBLANK(tblDetails[[#This Row],[Budget Resource]])))</f>
        <v>0</v>
      </c>
      <c r="AB36" s="23" t="b">
        <f>OR(tblDetails[[#This Row],[Blank Row Flag]],NOT(ISBLANK(tblDetails[[#This Row],[Budget]])))</f>
        <v>0</v>
      </c>
      <c r="AC36" s="38" t="b">
        <f>OR(tblDetails[[#This Row],[Blank Row Flag]],NOT(ISBLANK(tblDetails[[#This Row],[Sub Task End Date]])))</f>
        <v>0</v>
      </c>
      <c r="AD36" s="38" t="b">
        <f>OR(tblDetails[[#This Row],[Blank Row Flag]],NOT(ISBLANK(tblDetails[[#This Row],[Sub Task Start Date]])))</f>
        <v>0</v>
      </c>
    </row>
    <row r="37" spans="1:30" x14ac:dyDescent="0.25">
      <c r="A37" s="32"/>
      <c r="B37" s="23" t="str">
        <f>IF(tblDetails[[#This Row],[Dep''t Code]]="","",VLOOKUP(tblDetails[[#This Row],[Dep''t Code]],Table5[],2,0))</f>
        <v/>
      </c>
      <c r="C37" s="32"/>
      <c r="D37" s="32"/>
      <c r="E37" s="32"/>
      <c r="F37" s="32"/>
      <c r="G37" s="33"/>
      <c r="H37" s="33"/>
      <c r="I37" s="32"/>
      <c r="J37" s="32"/>
      <c r="K37" s="32"/>
      <c r="L37" s="33"/>
      <c r="M37" s="33"/>
      <c r="N37" s="32"/>
      <c r="O37" s="35"/>
      <c r="P37" s="23" t="b">
        <f>COUNTA(tblDetails[[#This Row],[Dep''t Code]:[Budget]])=0</f>
        <v>0</v>
      </c>
      <c r="Q37" s="23" t="b">
        <f>OR(tblDetails[[#This Row],[Blank Row Flag]],NOT(ISBLANK(tblDetails[[#This Row],[Dep''t Code]])))</f>
        <v>0</v>
      </c>
      <c r="R3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7" s="23" t="b">
        <f>OR(tblDetails[[#This Row],[Blank Row Flag]],NOT(ISBLANK(tblDetails[[#This Row],[Top Task Name]])))</f>
        <v>0</v>
      </c>
      <c r="T37" s="23" t="b">
        <f>OR(tblDetails[[#This Row],[Blank Row Flag]],NOT(ISBLANK(tblDetails[[#This Row],[Top Task Manager]])))</f>
        <v>0</v>
      </c>
      <c r="U37" s="23" t="b">
        <f>OR(tblDetails[[#This Row],[Blank Row Flag]],NOT(ISBLANK(tblDetails[[#This Row],[Requisition Approver]])))</f>
        <v>0</v>
      </c>
      <c r="V37" s="23" t="b">
        <f>OR(tblDetails[[#This Row],[Blank Row Flag]],NOT(ISBLANK(tblDetails[[#This Row],[Top Task Start Date]])))</f>
        <v>0</v>
      </c>
      <c r="W37" s="23" t="b">
        <f>OR(tblDetails[[#This Row],[Blank Row Flag]],NOT(ISBLANK(tblDetails[[#This Row],[Top Task End Date]])))</f>
        <v>0</v>
      </c>
      <c r="X3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7" s="23" t="b">
        <f>OR(tblDetails[[#This Row],[Blank Row Flag]],NOT(ISBLANK(tblDetails[[#This Row],[Sub Task Name]])))</f>
        <v>0</v>
      </c>
      <c r="Z37" s="23" t="b">
        <v>1</v>
      </c>
      <c r="AA37" s="23" t="b">
        <f>OR(tblDetails[[#This Row],[Blank Row Flag]],NOT(ISBLANK(tblDetails[[#This Row],[Budget Resource]])))</f>
        <v>0</v>
      </c>
      <c r="AB37" s="23" t="b">
        <f>OR(tblDetails[[#This Row],[Blank Row Flag]],NOT(ISBLANK(tblDetails[[#This Row],[Budget]])))</f>
        <v>0</v>
      </c>
      <c r="AC37" s="38" t="b">
        <f>OR(tblDetails[[#This Row],[Blank Row Flag]],NOT(ISBLANK(tblDetails[[#This Row],[Sub Task End Date]])))</f>
        <v>0</v>
      </c>
      <c r="AD37" s="38" t="b">
        <f>OR(tblDetails[[#This Row],[Blank Row Flag]],NOT(ISBLANK(tblDetails[[#This Row],[Sub Task Start Date]])))</f>
        <v>0</v>
      </c>
    </row>
    <row r="38" spans="1:30" x14ac:dyDescent="0.25">
      <c r="A38" s="32"/>
      <c r="B38" s="23" t="str">
        <f>IF(tblDetails[[#This Row],[Dep''t Code]]="","",VLOOKUP(tblDetails[[#This Row],[Dep''t Code]],Table5[],2,0))</f>
        <v/>
      </c>
      <c r="C38" s="32"/>
      <c r="D38" s="32"/>
      <c r="E38" s="32"/>
      <c r="F38" s="32"/>
      <c r="G38" s="33"/>
      <c r="H38" s="33"/>
      <c r="I38" s="32"/>
      <c r="J38" s="32"/>
      <c r="K38" s="32"/>
      <c r="L38" s="33"/>
      <c r="M38" s="33"/>
      <c r="N38" s="32"/>
      <c r="O38" s="35"/>
      <c r="P38" s="23" t="b">
        <f>COUNTA(tblDetails[[#This Row],[Dep''t Code]:[Budget]])=0</f>
        <v>0</v>
      </c>
      <c r="Q38" s="23" t="b">
        <f>OR(tblDetails[[#This Row],[Blank Row Flag]],NOT(ISBLANK(tblDetails[[#This Row],[Dep''t Code]])))</f>
        <v>0</v>
      </c>
      <c r="R3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8" s="23" t="b">
        <f>OR(tblDetails[[#This Row],[Blank Row Flag]],NOT(ISBLANK(tblDetails[[#This Row],[Top Task Name]])))</f>
        <v>0</v>
      </c>
      <c r="T38" s="23" t="b">
        <f>OR(tblDetails[[#This Row],[Blank Row Flag]],NOT(ISBLANK(tblDetails[[#This Row],[Top Task Manager]])))</f>
        <v>0</v>
      </c>
      <c r="U38" s="23" t="b">
        <f>OR(tblDetails[[#This Row],[Blank Row Flag]],NOT(ISBLANK(tblDetails[[#This Row],[Requisition Approver]])))</f>
        <v>0</v>
      </c>
      <c r="V38" s="23" t="b">
        <f>OR(tblDetails[[#This Row],[Blank Row Flag]],NOT(ISBLANK(tblDetails[[#This Row],[Top Task Start Date]])))</f>
        <v>0</v>
      </c>
      <c r="W38" s="23" t="b">
        <f>OR(tblDetails[[#This Row],[Blank Row Flag]],NOT(ISBLANK(tblDetails[[#This Row],[Top Task End Date]])))</f>
        <v>0</v>
      </c>
      <c r="X3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8" s="23" t="b">
        <f>OR(tblDetails[[#This Row],[Blank Row Flag]],NOT(ISBLANK(tblDetails[[#This Row],[Sub Task Name]])))</f>
        <v>0</v>
      </c>
      <c r="Z38" s="23" t="b">
        <v>1</v>
      </c>
      <c r="AA38" s="23" t="b">
        <f>OR(tblDetails[[#This Row],[Blank Row Flag]],NOT(ISBLANK(tblDetails[[#This Row],[Budget Resource]])))</f>
        <v>0</v>
      </c>
      <c r="AB38" s="23" t="b">
        <f>OR(tblDetails[[#This Row],[Blank Row Flag]],NOT(ISBLANK(tblDetails[[#This Row],[Budget]])))</f>
        <v>0</v>
      </c>
      <c r="AC38" s="38" t="b">
        <f>OR(tblDetails[[#This Row],[Blank Row Flag]],NOT(ISBLANK(tblDetails[[#This Row],[Sub Task End Date]])))</f>
        <v>0</v>
      </c>
      <c r="AD38" s="38" t="b">
        <f>OR(tblDetails[[#This Row],[Blank Row Flag]],NOT(ISBLANK(tblDetails[[#This Row],[Sub Task Start Date]])))</f>
        <v>0</v>
      </c>
    </row>
    <row r="39" spans="1:30" x14ac:dyDescent="0.25">
      <c r="A39" s="32"/>
      <c r="B39" s="23" t="str">
        <f>IF(tblDetails[[#This Row],[Dep''t Code]]="","",VLOOKUP(tblDetails[[#This Row],[Dep''t Code]],Table5[],2,0))</f>
        <v/>
      </c>
      <c r="C39" s="32"/>
      <c r="D39" s="32"/>
      <c r="E39" s="32"/>
      <c r="F39" s="32"/>
      <c r="G39" s="33"/>
      <c r="H39" s="33"/>
      <c r="I39" s="32"/>
      <c r="J39" s="32"/>
      <c r="K39" s="32"/>
      <c r="L39" s="33"/>
      <c r="M39" s="33"/>
      <c r="N39" s="32"/>
      <c r="O39" s="35"/>
      <c r="P39" s="23" t="b">
        <f>COUNTA(tblDetails[[#This Row],[Dep''t Code]:[Budget]])=0</f>
        <v>0</v>
      </c>
      <c r="Q39" s="23" t="b">
        <f>OR(tblDetails[[#This Row],[Blank Row Flag]],NOT(ISBLANK(tblDetails[[#This Row],[Dep''t Code]])))</f>
        <v>0</v>
      </c>
      <c r="R3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9" s="23" t="b">
        <f>OR(tblDetails[[#This Row],[Blank Row Flag]],NOT(ISBLANK(tblDetails[[#This Row],[Top Task Name]])))</f>
        <v>0</v>
      </c>
      <c r="T39" s="23" t="b">
        <f>OR(tblDetails[[#This Row],[Blank Row Flag]],NOT(ISBLANK(tblDetails[[#This Row],[Top Task Manager]])))</f>
        <v>0</v>
      </c>
      <c r="U39" s="23" t="b">
        <f>OR(tblDetails[[#This Row],[Blank Row Flag]],NOT(ISBLANK(tblDetails[[#This Row],[Requisition Approver]])))</f>
        <v>0</v>
      </c>
      <c r="V39" s="23" t="b">
        <f>OR(tblDetails[[#This Row],[Blank Row Flag]],NOT(ISBLANK(tblDetails[[#This Row],[Top Task Start Date]])))</f>
        <v>0</v>
      </c>
      <c r="W39" s="23" t="b">
        <f>OR(tblDetails[[#This Row],[Blank Row Flag]],NOT(ISBLANK(tblDetails[[#This Row],[Top Task End Date]])))</f>
        <v>0</v>
      </c>
      <c r="X3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9" s="23" t="b">
        <f>OR(tblDetails[[#This Row],[Blank Row Flag]],NOT(ISBLANK(tblDetails[[#This Row],[Sub Task Name]])))</f>
        <v>0</v>
      </c>
      <c r="Z39" s="23" t="b">
        <v>1</v>
      </c>
      <c r="AA39" s="23" t="b">
        <f>OR(tblDetails[[#This Row],[Blank Row Flag]],NOT(ISBLANK(tblDetails[[#This Row],[Budget Resource]])))</f>
        <v>0</v>
      </c>
      <c r="AB39" s="23" t="b">
        <f>OR(tblDetails[[#This Row],[Blank Row Flag]],NOT(ISBLANK(tblDetails[[#This Row],[Budget]])))</f>
        <v>0</v>
      </c>
      <c r="AC39" s="38" t="b">
        <f>OR(tblDetails[[#This Row],[Blank Row Flag]],NOT(ISBLANK(tblDetails[[#This Row],[Sub Task End Date]])))</f>
        <v>0</v>
      </c>
      <c r="AD39" s="38" t="b">
        <f>OR(tblDetails[[#This Row],[Blank Row Flag]],NOT(ISBLANK(tblDetails[[#This Row],[Sub Task Start Date]])))</f>
        <v>0</v>
      </c>
    </row>
    <row r="40" spans="1:30" x14ac:dyDescent="0.25">
      <c r="A40" s="32"/>
      <c r="B40" s="23" t="str">
        <f>IF(tblDetails[[#This Row],[Dep''t Code]]="","",VLOOKUP(tblDetails[[#This Row],[Dep''t Code]],Table5[],2,0))</f>
        <v/>
      </c>
      <c r="C40" s="32"/>
      <c r="D40" s="32"/>
      <c r="E40" s="32"/>
      <c r="F40" s="32"/>
      <c r="G40" s="33"/>
      <c r="H40" s="33"/>
      <c r="I40" s="32"/>
      <c r="J40" s="32"/>
      <c r="K40" s="32"/>
      <c r="L40" s="33"/>
      <c r="M40" s="33"/>
      <c r="N40" s="32"/>
      <c r="O40" s="35"/>
      <c r="P40" s="23" t="b">
        <f>COUNTA(tblDetails[[#This Row],[Dep''t Code]:[Budget]])=0</f>
        <v>0</v>
      </c>
      <c r="Q40" s="23" t="b">
        <f>OR(tblDetails[[#This Row],[Blank Row Flag]],NOT(ISBLANK(tblDetails[[#This Row],[Dep''t Code]])))</f>
        <v>0</v>
      </c>
      <c r="R4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0" s="23" t="b">
        <f>OR(tblDetails[[#This Row],[Blank Row Flag]],NOT(ISBLANK(tblDetails[[#This Row],[Top Task Name]])))</f>
        <v>0</v>
      </c>
      <c r="T40" s="23" t="b">
        <f>OR(tblDetails[[#This Row],[Blank Row Flag]],NOT(ISBLANK(tblDetails[[#This Row],[Top Task Manager]])))</f>
        <v>0</v>
      </c>
      <c r="U40" s="23" t="b">
        <f>OR(tblDetails[[#This Row],[Blank Row Flag]],NOT(ISBLANK(tblDetails[[#This Row],[Requisition Approver]])))</f>
        <v>0</v>
      </c>
      <c r="V40" s="23" t="b">
        <f>OR(tblDetails[[#This Row],[Blank Row Flag]],NOT(ISBLANK(tblDetails[[#This Row],[Top Task Start Date]])))</f>
        <v>0</v>
      </c>
      <c r="W40" s="23" t="b">
        <f>OR(tblDetails[[#This Row],[Blank Row Flag]],NOT(ISBLANK(tblDetails[[#This Row],[Top Task End Date]])))</f>
        <v>0</v>
      </c>
      <c r="X4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0" s="23" t="b">
        <f>OR(tblDetails[[#This Row],[Blank Row Flag]],NOT(ISBLANK(tblDetails[[#This Row],[Sub Task Name]])))</f>
        <v>0</v>
      </c>
      <c r="Z40" s="23" t="b">
        <v>1</v>
      </c>
      <c r="AA40" s="23" t="b">
        <f>OR(tblDetails[[#This Row],[Blank Row Flag]],NOT(ISBLANK(tblDetails[[#This Row],[Budget Resource]])))</f>
        <v>0</v>
      </c>
      <c r="AB40" s="23" t="b">
        <f>OR(tblDetails[[#This Row],[Blank Row Flag]],NOT(ISBLANK(tblDetails[[#This Row],[Budget]])))</f>
        <v>0</v>
      </c>
      <c r="AC40" s="38" t="b">
        <f>OR(tblDetails[[#This Row],[Blank Row Flag]],NOT(ISBLANK(tblDetails[[#This Row],[Sub Task End Date]])))</f>
        <v>0</v>
      </c>
      <c r="AD40" s="38" t="b">
        <f>OR(tblDetails[[#This Row],[Blank Row Flag]],NOT(ISBLANK(tblDetails[[#This Row],[Sub Task Start Date]])))</f>
        <v>0</v>
      </c>
    </row>
    <row r="41" spans="1:30" x14ac:dyDescent="0.25">
      <c r="A41" s="32"/>
      <c r="B41" s="23" t="str">
        <f>IF(tblDetails[[#This Row],[Dep''t Code]]="","",VLOOKUP(tblDetails[[#This Row],[Dep''t Code]],Table5[],2,0))</f>
        <v/>
      </c>
      <c r="C41" s="32"/>
      <c r="D41" s="32"/>
      <c r="E41" s="32"/>
      <c r="F41" s="32"/>
      <c r="G41" s="33"/>
      <c r="H41" s="33"/>
      <c r="I41" s="32"/>
      <c r="J41" s="32"/>
      <c r="K41" s="32"/>
      <c r="L41" s="33"/>
      <c r="M41" s="33"/>
      <c r="N41" s="32"/>
      <c r="O41" s="35"/>
      <c r="P41" s="23" t="b">
        <f>COUNTA(tblDetails[[#This Row],[Dep''t Code]:[Budget]])=0</f>
        <v>0</v>
      </c>
      <c r="Q41" s="23" t="b">
        <f>OR(tblDetails[[#This Row],[Blank Row Flag]],NOT(ISBLANK(tblDetails[[#This Row],[Dep''t Code]])))</f>
        <v>0</v>
      </c>
      <c r="R4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1" s="23" t="b">
        <f>OR(tblDetails[[#This Row],[Blank Row Flag]],NOT(ISBLANK(tblDetails[[#This Row],[Top Task Name]])))</f>
        <v>0</v>
      </c>
      <c r="T41" s="23" t="b">
        <f>OR(tblDetails[[#This Row],[Blank Row Flag]],NOT(ISBLANK(tblDetails[[#This Row],[Top Task Manager]])))</f>
        <v>0</v>
      </c>
      <c r="U41" s="23" t="b">
        <f>OR(tblDetails[[#This Row],[Blank Row Flag]],NOT(ISBLANK(tblDetails[[#This Row],[Requisition Approver]])))</f>
        <v>0</v>
      </c>
      <c r="V41" s="23" t="b">
        <f>OR(tblDetails[[#This Row],[Blank Row Flag]],NOT(ISBLANK(tblDetails[[#This Row],[Top Task Start Date]])))</f>
        <v>0</v>
      </c>
      <c r="W41" s="23" t="b">
        <f>OR(tblDetails[[#This Row],[Blank Row Flag]],NOT(ISBLANK(tblDetails[[#This Row],[Top Task End Date]])))</f>
        <v>0</v>
      </c>
      <c r="X4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1" s="23" t="b">
        <f>OR(tblDetails[[#This Row],[Blank Row Flag]],NOT(ISBLANK(tblDetails[[#This Row],[Sub Task Name]])))</f>
        <v>0</v>
      </c>
      <c r="Z41" s="23" t="b">
        <v>1</v>
      </c>
      <c r="AA41" s="23" t="b">
        <f>OR(tblDetails[[#This Row],[Blank Row Flag]],NOT(ISBLANK(tblDetails[[#This Row],[Budget Resource]])))</f>
        <v>0</v>
      </c>
      <c r="AB41" s="23" t="b">
        <f>OR(tblDetails[[#This Row],[Blank Row Flag]],NOT(ISBLANK(tblDetails[[#This Row],[Budget]])))</f>
        <v>0</v>
      </c>
      <c r="AC41" s="38" t="b">
        <f>OR(tblDetails[[#This Row],[Blank Row Flag]],NOT(ISBLANK(tblDetails[[#This Row],[Sub Task End Date]])))</f>
        <v>0</v>
      </c>
      <c r="AD41" s="38" t="b">
        <f>OR(tblDetails[[#This Row],[Blank Row Flag]],NOT(ISBLANK(tblDetails[[#This Row],[Sub Task Start Date]])))</f>
        <v>0</v>
      </c>
    </row>
    <row r="42" spans="1:30" x14ac:dyDescent="0.25">
      <c r="A42" s="32"/>
      <c r="B42" s="23" t="str">
        <f>IF(tblDetails[[#This Row],[Dep''t Code]]="","",VLOOKUP(tblDetails[[#This Row],[Dep''t Code]],Table5[],2,0))</f>
        <v/>
      </c>
      <c r="C42" s="32"/>
      <c r="D42" s="32"/>
      <c r="E42" s="32"/>
      <c r="F42" s="32"/>
      <c r="G42" s="33"/>
      <c r="H42" s="33"/>
      <c r="I42" s="32"/>
      <c r="J42" s="32"/>
      <c r="K42" s="32"/>
      <c r="L42" s="33"/>
      <c r="M42" s="33"/>
      <c r="N42" s="32"/>
      <c r="O42" s="35"/>
      <c r="P42" s="23" t="b">
        <f>COUNTA(tblDetails[[#This Row],[Dep''t Code]:[Budget]])=0</f>
        <v>0</v>
      </c>
      <c r="Q42" s="23" t="b">
        <f>OR(tblDetails[[#This Row],[Blank Row Flag]],NOT(ISBLANK(tblDetails[[#This Row],[Dep''t Code]])))</f>
        <v>0</v>
      </c>
      <c r="R4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2" s="23" t="b">
        <f>OR(tblDetails[[#This Row],[Blank Row Flag]],NOT(ISBLANK(tblDetails[[#This Row],[Top Task Name]])))</f>
        <v>0</v>
      </c>
      <c r="T42" s="23" t="b">
        <f>OR(tblDetails[[#This Row],[Blank Row Flag]],NOT(ISBLANK(tblDetails[[#This Row],[Top Task Manager]])))</f>
        <v>0</v>
      </c>
      <c r="U42" s="23" t="b">
        <f>OR(tblDetails[[#This Row],[Blank Row Flag]],NOT(ISBLANK(tblDetails[[#This Row],[Requisition Approver]])))</f>
        <v>0</v>
      </c>
      <c r="V42" s="23" t="b">
        <f>OR(tblDetails[[#This Row],[Blank Row Flag]],NOT(ISBLANK(tblDetails[[#This Row],[Top Task Start Date]])))</f>
        <v>0</v>
      </c>
      <c r="W42" s="23" t="b">
        <f>OR(tblDetails[[#This Row],[Blank Row Flag]],NOT(ISBLANK(tblDetails[[#This Row],[Top Task End Date]])))</f>
        <v>0</v>
      </c>
      <c r="X4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2" s="23" t="b">
        <f>OR(tblDetails[[#This Row],[Blank Row Flag]],NOT(ISBLANK(tblDetails[[#This Row],[Sub Task Name]])))</f>
        <v>0</v>
      </c>
      <c r="Z42" s="23" t="b">
        <v>1</v>
      </c>
      <c r="AA42" s="23" t="b">
        <f>OR(tblDetails[[#This Row],[Blank Row Flag]],NOT(ISBLANK(tblDetails[[#This Row],[Budget Resource]])))</f>
        <v>0</v>
      </c>
      <c r="AB42" s="23" t="b">
        <f>OR(tblDetails[[#This Row],[Blank Row Flag]],NOT(ISBLANK(tblDetails[[#This Row],[Budget]])))</f>
        <v>0</v>
      </c>
      <c r="AC42" s="38" t="b">
        <f>OR(tblDetails[[#This Row],[Blank Row Flag]],NOT(ISBLANK(tblDetails[[#This Row],[Sub Task End Date]])))</f>
        <v>0</v>
      </c>
      <c r="AD42" s="38" t="b">
        <f>OR(tblDetails[[#This Row],[Blank Row Flag]],NOT(ISBLANK(tblDetails[[#This Row],[Sub Task Start Date]])))</f>
        <v>0</v>
      </c>
    </row>
    <row r="43" spans="1:30" x14ac:dyDescent="0.25">
      <c r="A43" s="32"/>
      <c r="B43" s="23" t="str">
        <f>IF(tblDetails[[#This Row],[Dep''t Code]]="","",VLOOKUP(tblDetails[[#This Row],[Dep''t Code]],Table5[],2,0))</f>
        <v/>
      </c>
      <c r="C43" s="32"/>
      <c r="D43" s="32"/>
      <c r="E43" s="32"/>
      <c r="F43" s="32"/>
      <c r="G43" s="33"/>
      <c r="H43" s="33"/>
      <c r="I43" s="32"/>
      <c r="J43" s="32"/>
      <c r="K43" s="32"/>
      <c r="L43" s="33"/>
      <c r="M43" s="33"/>
      <c r="N43" s="32"/>
      <c r="O43" s="35"/>
      <c r="P43" s="23" t="b">
        <f>COUNTA(tblDetails[[#This Row],[Dep''t Code]:[Budget]])=0</f>
        <v>0</v>
      </c>
      <c r="Q43" s="23" t="b">
        <f>OR(tblDetails[[#This Row],[Blank Row Flag]],NOT(ISBLANK(tblDetails[[#This Row],[Dep''t Code]])))</f>
        <v>0</v>
      </c>
      <c r="R4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3" s="23" t="b">
        <f>OR(tblDetails[[#This Row],[Blank Row Flag]],NOT(ISBLANK(tblDetails[[#This Row],[Top Task Name]])))</f>
        <v>0</v>
      </c>
      <c r="T43" s="23" t="b">
        <f>OR(tblDetails[[#This Row],[Blank Row Flag]],NOT(ISBLANK(tblDetails[[#This Row],[Top Task Manager]])))</f>
        <v>0</v>
      </c>
      <c r="U43" s="23" t="b">
        <f>OR(tblDetails[[#This Row],[Blank Row Flag]],NOT(ISBLANK(tblDetails[[#This Row],[Requisition Approver]])))</f>
        <v>0</v>
      </c>
      <c r="V43" s="23" t="b">
        <f>OR(tblDetails[[#This Row],[Blank Row Flag]],NOT(ISBLANK(tblDetails[[#This Row],[Top Task Start Date]])))</f>
        <v>0</v>
      </c>
      <c r="W43" s="23" t="b">
        <f>OR(tblDetails[[#This Row],[Blank Row Flag]],NOT(ISBLANK(tblDetails[[#This Row],[Top Task End Date]])))</f>
        <v>0</v>
      </c>
      <c r="X4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3" s="23" t="b">
        <f>OR(tblDetails[[#This Row],[Blank Row Flag]],NOT(ISBLANK(tblDetails[[#This Row],[Sub Task Name]])))</f>
        <v>0</v>
      </c>
      <c r="Z43" s="23" t="b">
        <v>1</v>
      </c>
      <c r="AA43" s="23" t="b">
        <f>OR(tblDetails[[#This Row],[Blank Row Flag]],NOT(ISBLANK(tblDetails[[#This Row],[Budget Resource]])))</f>
        <v>0</v>
      </c>
      <c r="AB43" s="23" t="b">
        <f>OR(tblDetails[[#This Row],[Blank Row Flag]],NOT(ISBLANK(tblDetails[[#This Row],[Budget]])))</f>
        <v>0</v>
      </c>
      <c r="AC43" s="38" t="b">
        <f>OR(tblDetails[[#This Row],[Blank Row Flag]],NOT(ISBLANK(tblDetails[[#This Row],[Sub Task End Date]])))</f>
        <v>0</v>
      </c>
      <c r="AD43" s="38" t="b">
        <f>OR(tblDetails[[#This Row],[Blank Row Flag]],NOT(ISBLANK(tblDetails[[#This Row],[Sub Task Start Date]])))</f>
        <v>0</v>
      </c>
    </row>
    <row r="44" spans="1:30" x14ac:dyDescent="0.25">
      <c r="A44" s="32"/>
      <c r="B44" s="23" t="str">
        <f>IF(tblDetails[[#This Row],[Dep''t Code]]="","",VLOOKUP(tblDetails[[#This Row],[Dep''t Code]],Table5[],2,0))</f>
        <v/>
      </c>
      <c r="C44" s="32"/>
      <c r="D44" s="32"/>
      <c r="E44" s="32"/>
      <c r="F44" s="32"/>
      <c r="G44" s="33"/>
      <c r="H44" s="33"/>
      <c r="I44" s="32"/>
      <c r="J44" s="32"/>
      <c r="K44" s="32"/>
      <c r="L44" s="33"/>
      <c r="M44" s="33"/>
      <c r="N44" s="32"/>
      <c r="O44" s="35"/>
      <c r="P44" s="23" t="b">
        <f>COUNTA(tblDetails[[#This Row],[Dep''t Code]:[Budget]])=0</f>
        <v>0</v>
      </c>
      <c r="Q44" s="23" t="b">
        <f>OR(tblDetails[[#This Row],[Blank Row Flag]],NOT(ISBLANK(tblDetails[[#This Row],[Dep''t Code]])))</f>
        <v>0</v>
      </c>
      <c r="R4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4" s="23" t="b">
        <f>OR(tblDetails[[#This Row],[Blank Row Flag]],NOT(ISBLANK(tblDetails[[#This Row],[Top Task Name]])))</f>
        <v>0</v>
      </c>
      <c r="T44" s="23" t="b">
        <f>OR(tblDetails[[#This Row],[Blank Row Flag]],NOT(ISBLANK(tblDetails[[#This Row],[Top Task Manager]])))</f>
        <v>0</v>
      </c>
      <c r="U44" s="23" t="b">
        <f>OR(tblDetails[[#This Row],[Blank Row Flag]],NOT(ISBLANK(tblDetails[[#This Row],[Requisition Approver]])))</f>
        <v>0</v>
      </c>
      <c r="V44" s="23" t="b">
        <f>OR(tblDetails[[#This Row],[Blank Row Flag]],NOT(ISBLANK(tblDetails[[#This Row],[Top Task Start Date]])))</f>
        <v>0</v>
      </c>
      <c r="W44" s="23" t="b">
        <f>OR(tblDetails[[#This Row],[Blank Row Flag]],NOT(ISBLANK(tblDetails[[#This Row],[Top Task End Date]])))</f>
        <v>0</v>
      </c>
      <c r="X4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4" s="23" t="b">
        <f>OR(tblDetails[[#This Row],[Blank Row Flag]],NOT(ISBLANK(tblDetails[[#This Row],[Sub Task Name]])))</f>
        <v>0</v>
      </c>
      <c r="Z44" s="23" t="b">
        <v>1</v>
      </c>
      <c r="AA44" s="23" t="b">
        <f>OR(tblDetails[[#This Row],[Blank Row Flag]],NOT(ISBLANK(tblDetails[[#This Row],[Budget Resource]])))</f>
        <v>0</v>
      </c>
      <c r="AB44" s="23" t="b">
        <f>OR(tblDetails[[#This Row],[Blank Row Flag]],NOT(ISBLANK(tblDetails[[#This Row],[Budget]])))</f>
        <v>0</v>
      </c>
      <c r="AC44" s="38" t="b">
        <f>OR(tblDetails[[#This Row],[Blank Row Flag]],NOT(ISBLANK(tblDetails[[#This Row],[Sub Task End Date]])))</f>
        <v>0</v>
      </c>
      <c r="AD44" s="38" t="b">
        <f>OR(tblDetails[[#This Row],[Blank Row Flag]],NOT(ISBLANK(tblDetails[[#This Row],[Sub Task Start Date]])))</f>
        <v>0</v>
      </c>
    </row>
    <row r="45" spans="1:30" x14ac:dyDescent="0.25">
      <c r="A45" s="32"/>
      <c r="B45" s="23" t="str">
        <f>IF(tblDetails[[#This Row],[Dep''t Code]]="","",VLOOKUP(tblDetails[[#This Row],[Dep''t Code]],Table5[],2,0))</f>
        <v/>
      </c>
      <c r="C45" s="32"/>
      <c r="D45" s="32"/>
      <c r="E45" s="32"/>
      <c r="F45" s="32"/>
      <c r="G45" s="33"/>
      <c r="H45" s="33"/>
      <c r="I45" s="32"/>
      <c r="J45" s="32"/>
      <c r="K45" s="32"/>
      <c r="L45" s="33"/>
      <c r="M45" s="33"/>
      <c r="N45" s="32"/>
      <c r="O45" s="35"/>
      <c r="P45" s="23" t="b">
        <f>COUNTA(tblDetails[[#This Row],[Dep''t Code]:[Budget]])=0</f>
        <v>0</v>
      </c>
      <c r="Q45" s="23" t="b">
        <f>OR(tblDetails[[#This Row],[Blank Row Flag]],NOT(ISBLANK(tblDetails[[#This Row],[Dep''t Code]])))</f>
        <v>0</v>
      </c>
      <c r="R4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5" s="23" t="b">
        <f>OR(tblDetails[[#This Row],[Blank Row Flag]],NOT(ISBLANK(tblDetails[[#This Row],[Top Task Name]])))</f>
        <v>0</v>
      </c>
      <c r="T45" s="23" t="b">
        <f>OR(tblDetails[[#This Row],[Blank Row Flag]],NOT(ISBLANK(tblDetails[[#This Row],[Top Task Manager]])))</f>
        <v>0</v>
      </c>
      <c r="U45" s="23" t="b">
        <f>OR(tblDetails[[#This Row],[Blank Row Flag]],NOT(ISBLANK(tblDetails[[#This Row],[Requisition Approver]])))</f>
        <v>0</v>
      </c>
      <c r="V45" s="23" t="b">
        <f>OR(tblDetails[[#This Row],[Blank Row Flag]],NOT(ISBLANK(tblDetails[[#This Row],[Top Task Start Date]])))</f>
        <v>0</v>
      </c>
      <c r="W45" s="23" t="b">
        <f>OR(tblDetails[[#This Row],[Blank Row Flag]],NOT(ISBLANK(tblDetails[[#This Row],[Top Task End Date]])))</f>
        <v>0</v>
      </c>
      <c r="X4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5" s="23" t="b">
        <f>OR(tblDetails[[#This Row],[Blank Row Flag]],NOT(ISBLANK(tblDetails[[#This Row],[Sub Task Name]])))</f>
        <v>0</v>
      </c>
      <c r="Z45" s="23" t="b">
        <v>1</v>
      </c>
      <c r="AA45" s="23" t="b">
        <f>OR(tblDetails[[#This Row],[Blank Row Flag]],NOT(ISBLANK(tblDetails[[#This Row],[Budget Resource]])))</f>
        <v>0</v>
      </c>
      <c r="AB45" s="23" t="b">
        <f>OR(tblDetails[[#This Row],[Blank Row Flag]],NOT(ISBLANK(tblDetails[[#This Row],[Budget]])))</f>
        <v>0</v>
      </c>
      <c r="AC45" s="38" t="b">
        <f>OR(tblDetails[[#This Row],[Blank Row Flag]],NOT(ISBLANK(tblDetails[[#This Row],[Sub Task End Date]])))</f>
        <v>0</v>
      </c>
      <c r="AD45" s="38" t="b">
        <f>OR(tblDetails[[#This Row],[Blank Row Flag]],NOT(ISBLANK(tblDetails[[#This Row],[Sub Task Start Date]])))</f>
        <v>0</v>
      </c>
    </row>
    <row r="46" spans="1:30" x14ac:dyDescent="0.25">
      <c r="A46" s="32"/>
      <c r="B46" s="23" t="str">
        <f>IF(tblDetails[[#This Row],[Dep''t Code]]="","",VLOOKUP(tblDetails[[#This Row],[Dep''t Code]],Table5[],2,0))</f>
        <v/>
      </c>
      <c r="C46" s="32"/>
      <c r="D46" s="32"/>
      <c r="E46" s="32"/>
      <c r="F46" s="32"/>
      <c r="G46" s="33"/>
      <c r="H46" s="33"/>
      <c r="I46" s="32"/>
      <c r="J46" s="32"/>
      <c r="K46" s="32"/>
      <c r="L46" s="33"/>
      <c r="M46" s="33"/>
      <c r="N46" s="32"/>
      <c r="O46" s="35"/>
      <c r="P46" s="23" t="b">
        <f>COUNTA(tblDetails[[#This Row],[Dep''t Code]:[Budget]])=0</f>
        <v>0</v>
      </c>
      <c r="Q46" s="23" t="b">
        <f>OR(tblDetails[[#This Row],[Blank Row Flag]],NOT(ISBLANK(tblDetails[[#This Row],[Dep''t Code]])))</f>
        <v>0</v>
      </c>
      <c r="R4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6" s="23" t="b">
        <f>OR(tblDetails[[#This Row],[Blank Row Flag]],NOT(ISBLANK(tblDetails[[#This Row],[Top Task Name]])))</f>
        <v>0</v>
      </c>
      <c r="T46" s="23" t="b">
        <f>OR(tblDetails[[#This Row],[Blank Row Flag]],NOT(ISBLANK(tblDetails[[#This Row],[Top Task Manager]])))</f>
        <v>0</v>
      </c>
      <c r="U46" s="23" t="b">
        <f>OR(tblDetails[[#This Row],[Blank Row Flag]],NOT(ISBLANK(tblDetails[[#This Row],[Requisition Approver]])))</f>
        <v>0</v>
      </c>
      <c r="V46" s="23" t="b">
        <f>OR(tblDetails[[#This Row],[Blank Row Flag]],NOT(ISBLANK(tblDetails[[#This Row],[Top Task Start Date]])))</f>
        <v>0</v>
      </c>
      <c r="W46" s="23" t="b">
        <f>OR(tblDetails[[#This Row],[Blank Row Flag]],NOT(ISBLANK(tblDetails[[#This Row],[Top Task End Date]])))</f>
        <v>0</v>
      </c>
      <c r="X4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6" s="23" t="b">
        <f>OR(tblDetails[[#This Row],[Blank Row Flag]],NOT(ISBLANK(tblDetails[[#This Row],[Sub Task Name]])))</f>
        <v>0</v>
      </c>
      <c r="Z46" s="23" t="b">
        <v>1</v>
      </c>
      <c r="AA46" s="23" t="b">
        <f>OR(tblDetails[[#This Row],[Blank Row Flag]],NOT(ISBLANK(tblDetails[[#This Row],[Budget Resource]])))</f>
        <v>0</v>
      </c>
      <c r="AB46" s="23" t="b">
        <f>OR(tblDetails[[#This Row],[Blank Row Flag]],NOT(ISBLANK(tblDetails[[#This Row],[Budget]])))</f>
        <v>0</v>
      </c>
      <c r="AC46" s="38" t="b">
        <f>OR(tblDetails[[#This Row],[Blank Row Flag]],NOT(ISBLANK(tblDetails[[#This Row],[Sub Task End Date]])))</f>
        <v>0</v>
      </c>
      <c r="AD46" s="38" t="b">
        <f>OR(tblDetails[[#This Row],[Blank Row Flag]],NOT(ISBLANK(tblDetails[[#This Row],[Sub Task Start Date]])))</f>
        <v>0</v>
      </c>
    </row>
    <row r="47" spans="1:30" x14ac:dyDescent="0.25">
      <c r="A47" s="32"/>
      <c r="B47" s="23" t="str">
        <f>IF(tblDetails[[#This Row],[Dep''t Code]]="","",VLOOKUP(tblDetails[[#This Row],[Dep''t Code]],Table5[],2,0))</f>
        <v/>
      </c>
      <c r="C47" s="32"/>
      <c r="D47" s="32"/>
      <c r="E47" s="32"/>
      <c r="F47" s="32"/>
      <c r="G47" s="33"/>
      <c r="H47" s="33"/>
      <c r="I47" s="32"/>
      <c r="J47" s="32"/>
      <c r="K47" s="32"/>
      <c r="L47" s="33"/>
      <c r="M47" s="33"/>
      <c r="N47" s="32"/>
      <c r="O47" s="35"/>
      <c r="P47" s="23" t="b">
        <f>COUNTA(tblDetails[[#This Row],[Dep''t Code]:[Budget]])=0</f>
        <v>0</v>
      </c>
      <c r="Q47" s="23" t="b">
        <f>OR(tblDetails[[#This Row],[Blank Row Flag]],NOT(ISBLANK(tblDetails[[#This Row],[Dep''t Code]])))</f>
        <v>0</v>
      </c>
      <c r="R4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7" s="23" t="b">
        <f>OR(tblDetails[[#This Row],[Blank Row Flag]],NOT(ISBLANK(tblDetails[[#This Row],[Top Task Name]])))</f>
        <v>0</v>
      </c>
      <c r="T47" s="23" t="b">
        <f>OR(tblDetails[[#This Row],[Blank Row Flag]],NOT(ISBLANK(tblDetails[[#This Row],[Top Task Manager]])))</f>
        <v>0</v>
      </c>
      <c r="U47" s="23" t="b">
        <f>OR(tblDetails[[#This Row],[Blank Row Flag]],NOT(ISBLANK(tblDetails[[#This Row],[Requisition Approver]])))</f>
        <v>0</v>
      </c>
      <c r="V47" s="23" t="b">
        <f>OR(tblDetails[[#This Row],[Blank Row Flag]],NOT(ISBLANK(tblDetails[[#This Row],[Top Task Start Date]])))</f>
        <v>0</v>
      </c>
      <c r="W47" s="23" t="b">
        <f>OR(tblDetails[[#This Row],[Blank Row Flag]],NOT(ISBLANK(tblDetails[[#This Row],[Top Task End Date]])))</f>
        <v>0</v>
      </c>
      <c r="X4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7" s="23" t="b">
        <f>OR(tblDetails[[#This Row],[Blank Row Flag]],NOT(ISBLANK(tblDetails[[#This Row],[Sub Task Name]])))</f>
        <v>0</v>
      </c>
      <c r="Z47" s="23" t="b">
        <v>1</v>
      </c>
      <c r="AA47" s="23" t="b">
        <f>OR(tblDetails[[#This Row],[Blank Row Flag]],NOT(ISBLANK(tblDetails[[#This Row],[Budget Resource]])))</f>
        <v>0</v>
      </c>
      <c r="AB47" s="23" t="b">
        <f>OR(tblDetails[[#This Row],[Blank Row Flag]],NOT(ISBLANK(tblDetails[[#This Row],[Budget]])))</f>
        <v>0</v>
      </c>
      <c r="AC47" s="38" t="b">
        <f>OR(tblDetails[[#This Row],[Blank Row Flag]],NOT(ISBLANK(tblDetails[[#This Row],[Sub Task End Date]])))</f>
        <v>0</v>
      </c>
      <c r="AD47" s="38" t="b">
        <f>OR(tblDetails[[#This Row],[Blank Row Flag]],NOT(ISBLANK(tblDetails[[#This Row],[Sub Task Start Date]])))</f>
        <v>0</v>
      </c>
    </row>
    <row r="48" spans="1:30" x14ac:dyDescent="0.25">
      <c r="A48" s="32"/>
      <c r="B48" s="23" t="str">
        <f>IF(tblDetails[[#This Row],[Dep''t Code]]="","",VLOOKUP(tblDetails[[#This Row],[Dep''t Code]],Table5[],2,0))</f>
        <v/>
      </c>
      <c r="C48" s="32"/>
      <c r="D48" s="32"/>
      <c r="E48" s="32"/>
      <c r="F48" s="32"/>
      <c r="G48" s="33"/>
      <c r="H48" s="33"/>
      <c r="I48" s="32"/>
      <c r="J48" s="32"/>
      <c r="K48" s="32"/>
      <c r="L48" s="33"/>
      <c r="M48" s="33"/>
      <c r="N48" s="32"/>
      <c r="O48" s="35"/>
      <c r="P48" s="23" t="b">
        <f>COUNTA(tblDetails[[#This Row],[Dep''t Code]:[Budget]])=0</f>
        <v>0</v>
      </c>
      <c r="Q48" s="23" t="b">
        <f>OR(tblDetails[[#This Row],[Blank Row Flag]],NOT(ISBLANK(tblDetails[[#This Row],[Dep''t Code]])))</f>
        <v>0</v>
      </c>
      <c r="R4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8" s="23" t="b">
        <f>OR(tblDetails[[#This Row],[Blank Row Flag]],NOT(ISBLANK(tblDetails[[#This Row],[Top Task Name]])))</f>
        <v>0</v>
      </c>
      <c r="T48" s="23" t="b">
        <f>OR(tblDetails[[#This Row],[Blank Row Flag]],NOT(ISBLANK(tblDetails[[#This Row],[Top Task Manager]])))</f>
        <v>0</v>
      </c>
      <c r="U48" s="23" t="b">
        <f>OR(tblDetails[[#This Row],[Blank Row Flag]],NOT(ISBLANK(tblDetails[[#This Row],[Requisition Approver]])))</f>
        <v>0</v>
      </c>
      <c r="V48" s="23" t="b">
        <f>OR(tblDetails[[#This Row],[Blank Row Flag]],NOT(ISBLANK(tblDetails[[#This Row],[Top Task Start Date]])))</f>
        <v>0</v>
      </c>
      <c r="W48" s="23" t="b">
        <f>OR(tblDetails[[#This Row],[Blank Row Flag]],NOT(ISBLANK(tblDetails[[#This Row],[Top Task End Date]])))</f>
        <v>0</v>
      </c>
      <c r="X4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8" s="23" t="b">
        <f>OR(tblDetails[[#This Row],[Blank Row Flag]],NOT(ISBLANK(tblDetails[[#This Row],[Sub Task Name]])))</f>
        <v>0</v>
      </c>
      <c r="Z48" s="23" t="b">
        <v>1</v>
      </c>
      <c r="AA48" s="23" t="b">
        <f>OR(tblDetails[[#This Row],[Blank Row Flag]],NOT(ISBLANK(tblDetails[[#This Row],[Budget Resource]])))</f>
        <v>0</v>
      </c>
      <c r="AB48" s="23" t="b">
        <f>OR(tblDetails[[#This Row],[Blank Row Flag]],NOT(ISBLANK(tblDetails[[#This Row],[Budget]])))</f>
        <v>0</v>
      </c>
      <c r="AC48" s="38" t="b">
        <f>OR(tblDetails[[#This Row],[Blank Row Flag]],NOT(ISBLANK(tblDetails[[#This Row],[Sub Task End Date]])))</f>
        <v>0</v>
      </c>
      <c r="AD48" s="38" t="b">
        <f>OR(tblDetails[[#This Row],[Blank Row Flag]],NOT(ISBLANK(tblDetails[[#This Row],[Sub Task Start Date]])))</f>
        <v>0</v>
      </c>
    </row>
    <row r="49" spans="1:30" x14ac:dyDescent="0.25">
      <c r="A49" s="32"/>
      <c r="B49" s="23" t="str">
        <f>IF(tblDetails[[#This Row],[Dep''t Code]]="","",VLOOKUP(tblDetails[[#This Row],[Dep''t Code]],Table5[],2,0))</f>
        <v/>
      </c>
      <c r="C49" s="32"/>
      <c r="D49" s="32"/>
      <c r="E49" s="32"/>
      <c r="F49" s="32"/>
      <c r="G49" s="33"/>
      <c r="H49" s="33"/>
      <c r="I49" s="32"/>
      <c r="J49" s="32"/>
      <c r="K49" s="32"/>
      <c r="L49" s="33"/>
      <c r="M49" s="33"/>
      <c r="N49" s="32"/>
      <c r="O49" s="35"/>
      <c r="P49" s="23" t="b">
        <f>COUNTA(tblDetails[[#This Row],[Dep''t Code]:[Budget]])=0</f>
        <v>0</v>
      </c>
      <c r="Q49" s="23" t="b">
        <f>OR(tblDetails[[#This Row],[Blank Row Flag]],NOT(ISBLANK(tblDetails[[#This Row],[Dep''t Code]])))</f>
        <v>0</v>
      </c>
      <c r="R4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9" s="23" t="b">
        <f>OR(tblDetails[[#This Row],[Blank Row Flag]],NOT(ISBLANK(tblDetails[[#This Row],[Top Task Name]])))</f>
        <v>0</v>
      </c>
      <c r="T49" s="23" t="b">
        <f>OR(tblDetails[[#This Row],[Blank Row Flag]],NOT(ISBLANK(tblDetails[[#This Row],[Top Task Manager]])))</f>
        <v>0</v>
      </c>
      <c r="U49" s="23" t="b">
        <f>OR(tblDetails[[#This Row],[Blank Row Flag]],NOT(ISBLANK(tblDetails[[#This Row],[Requisition Approver]])))</f>
        <v>0</v>
      </c>
      <c r="V49" s="23" t="b">
        <f>OR(tblDetails[[#This Row],[Blank Row Flag]],NOT(ISBLANK(tblDetails[[#This Row],[Top Task Start Date]])))</f>
        <v>0</v>
      </c>
      <c r="W49" s="23" t="b">
        <f>OR(tblDetails[[#This Row],[Blank Row Flag]],NOT(ISBLANK(tblDetails[[#This Row],[Top Task End Date]])))</f>
        <v>0</v>
      </c>
      <c r="X4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9" s="23" t="b">
        <f>OR(tblDetails[[#This Row],[Blank Row Flag]],NOT(ISBLANK(tblDetails[[#This Row],[Sub Task Name]])))</f>
        <v>0</v>
      </c>
      <c r="Z49" s="23" t="b">
        <v>1</v>
      </c>
      <c r="AA49" s="23" t="b">
        <f>OR(tblDetails[[#This Row],[Blank Row Flag]],NOT(ISBLANK(tblDetails[[#This Row],[Budget Resource]])))</f>
        <v>0</v>
      </c>
      <c r="AB49" s="23" t="b">
        <f>OR(tblDetails[[#This Row],[Blank Row Flag]],NOT(ISBLANK(tblDetails[[#This Row],[Budget]])))</f>
        <v>0</v>
      </c>
      <c r="AC49" s="38" t="b">
        <f>OR(tblDetails[[#This Row],[Blank Row Flag]],NOT(ISBLANK(tblDetails[[#This Row],[Sub Task End Date]])))</f>
        <v>0</v>
      </c>
      <c r="AD49" s="38" t="b">
        <f>OR(tblDetails[[#This Row],[Blank Row Flag]],NOT(ISBLANK(tblDetails[[#This Row],[Sub Task Start Date]])))</f>
        <v>0</v>
      </c>
    </row>
    <row r="50" spans="1:30" x14ac:dyDescent="0.25">
      <c r="A50" s="32"/>
      <c r="B50" s="23" t="str">
        <f>IF(tblDetails[[#This Row],[Dep''t Code]]="","",VLOOKUP(tblDetails[[#This Row],[Dep''t Code]],Table5[],2,0))</f>
        <v/>
      </c>
      <c r="C50" s="32"/>
      <c r="D50" s="32"/>
      <c r="E50" s="32"/>
      <c r="F50" s="32"/>
      <c r="G50" s="33"/>
      <c r="H50" s="33"/>
      <c r="I50" s="32"/>
      <c r="J50" s="32"/>
      <c r="K50" s="32"/>
      <c r="L50" s="33"/>
      <c r="M50" s="33"/>
      <c r="N50" s="32"/>
      <c r="O50" s="35"/>
      <c r="P50" s="23" t="b">
        <f>COUNTA(tblDetails[[#This Row],[Dep''t Code]:[Budget]])=0</f>
        <v>0</v>
      </c>
      <c r="Q50" s="23" t="b">
        <f>OR(tblDetails[[#This Row],[Blank Row Flag]],NOT(ISBLANK(tblDetails[[#This Row],[Dep''t Code]])))</f>
        <v>0</v>
      </c>
      <c r="R5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0" s="23" t="b">
        <f>OR(tblDetails[[#This Row],[Blank Row Flag]],NOT(ISBLANK(tblDetails[[#This Row],[Top Task Name]])))</f>
        <v>0</v>
      </c>
      <c r="T50" s="23" t="b">
        <f>OR(tblDetails[[#This Row],[Blank Row Flag]],NOT(ISBLANK(tblDetails[[#This Row],[Top Task Manager]])))</f>
        <v>0</v>
      </c>
      <c r="U50" s="23" t="b">
        <f>OR(tblDetails[[#This Row],[Blank Row Flag]],NOT(ISBLANK(tblDetails[[#This Row],[Requisition Approver]])))</f>
        <v>0</v>
      </c>
      <c r="V50" s="23" t="b">
        <f>OR(tblDetails[[#This Row],[Blank Row Flag]],NOT(ISBLANK(tblDetails[[#This Row],[Top Task Start Date]])))</f>
        <v>0</v>
      </c>
      <c r="W50" s="23" t="b">
        <f>OR(tblDetails[[#This Row],[Blank Row Flag]],NOT(ISBLANK(tblDetails[[#This Row],[Top Task End Date]])))</f>
        <v>0</v>
      </c>
      <c r="X5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0" s="23" t="b">
        <f>OR(tblDetails[[#This Row],[Blank Row Flag]],NOT(ISBLANK(tblDetails[[#This Row],[Sub Task Name]])))</f>
        <v>0</v>
      </c>
      <c r="Z50" s="23" t="b">
        <v>1</v>
      </c>
      <c r="AA50" s="23" t="b">
        <f>OR(tblDetails[[#This Row],[Blank Row Flag]],NOT(ISBLANK(tblDetails[[#This Row],[Budget Resource]])))</f>
        <v>0</v>
      </c>
      <c r="AB50" s="23" t="b">
        <f>OR(tblDetails[[#This Row],[Blank Row Flag]],NOT(ISBLANK(tblDetails[[#This Row],[Budget]])))</f>
        <v>0</v>
      </c>
      <c r="AC50" s="38" t="b">
        <f>OR(tblDetails[[#This Row],[Blank Row Flag]],NOT(ISBLANK(tblDetails[[#This Row],[Sub Task End Date]])))</f>
        <v>0</v>
      </c>
      <c r="AD50" s="38" t="b">
        <f>OR(tblDetails[[#This Row],[Blank Row Flag]],NOT(ISBLANK(tblDetails[[#This Row],[Sub Task Start Date]])))</f>
        <v>0</v>
      </c>
    </row>
    <row r="51" spans="1:30" x14ac:dyDescent="0.25">
      <c r="A51" s="32"/>
      <c r="B51" s="23" t="str">
        <f>IF(tblDetails[[#This Row],[Dep''t Code]]="","",VLOOKUP(tblDetails[[#This Row],[Dep''t Code]],Table5[],2,0))</f>
        <v/>
      </c>
      <c r="C51" s="32"/>
      <c r="D51" s="32"/>
      <c r="E51" s="32"/>
      <c r="F51" s="32"/>
      <c r="G51" s="33"/>
      <c r="H51" s="33"/>
      <c r="I51" s="32"/>
      <c r="J51" s="32"/>
      <c r="K51" s="32"/>
      <c r="L51" s="33"/>
      <c r="M51" s="33"/>
      <c r="N51" s="32"/>
      <c r="O51" s="35"/>
      <c r="P51" s="23" t="b">
        <f>COUNTA(tblDetails[[#This Row],[Dep''t Code]:[Budget]])=0</f>
        <v>0</v>
      </c>
      <c r="Q51" s="23" t="b">
        <f>OR(tblDetails[[#This Row],[Blank Row Flag]],NOT(ISBLANK(tblDetails[[#This Row],[Dep''t Code]])))</f>
        <v>0</v>
      </c>
      <c r="R5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1" s="23" t="b">
        <f>OR(tblDetails[[#This Row],[Blank Row Flag]],NOT(ISBLANK(tblDetails[[#This Row],[Top Task Name]])))</f>
        <v>0</v>
      </c>
      <c r="T51" s="23" t="b">
        <f>OR(tblDetails[[#This Row],[Blank Row Flag]],NOT(ISBLANK(tblDetails[[#This Row],[Top Task Manager]])))</f>
        <v>0</v>
      </c>
      <c r="U51" s="23" t="b">
        <f>OR(tblDetails[[#This Row],[Blank Row Flag]],NOT(ISBLANK(tblDetails[[#This Row],[Requisition Approver]])))</f>
        <v>0</v>
      </c>
      <c r="V51" s="23" t="b">
        <f>OR(tblDetails[[#This Row],[Blank Row Flag]],NOT(ISBLANK(tblDetails[[#This Row],[Top Task Start Date]])))</f>
        <v>0</v>
      </c>
      <c r="W51" s="23" t="b">
        <f>OR(tblDetails[[#This Row],[Blank Row Flag]],NOT(ISBLANK(tblDetails[[#This Row],[Top Task End Date]])))</f>
        <v>0</v>
      </c>
      <c r="X5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1" s="23" t="b">
        <f>OR(tblDetails[[#This Row],[Blank Row Flag]],NOT(ISBLANK(tblDetails[[#This Row],[Sub Task Name]])))</f>
        <v>0</v>
      </c>
      <c r="Z51" s="23" t="b">
        <v>1</v>
      </c>
      <c r="AA51" s="23" t="b">
        <f>OR(tblDetails[[#This Row],[Blank Row Flag]],NOT(ISBLANK(tblDetails[[#This Row],[Budget Resource]])))</f>
        <v>0</v>
      </c>
      <c r="AB51" s="23" t="b">
        <f>OR(tblDetails[[#This Row],[Blank Row Flag]],NOT(ISBLANK(tblDetails[[#This Row],[Budget]])))</f>
        <v>0</v>
      </c>
      <c r="AC51" s="38" t="b">
        <f>OR(tblDetails[[#This Row],[Blank Row Flag]],NOT(ISBLANK(tblDetails[[#This Row],[Sub Task End Date]])))</f>
        <v>0</v>
      </c>
      <c r="AD51" s="38" t="b">
        <f>OR(tblDetails[[#This Row],[Blank Row Flag]],NOT(ISBLANK(tblDetails[[#This Row],[Sub Task Start Date]])))</f>
        <v>0</v>
      </c>
    </row>
    <row r="52" spans="1:30" x14ac:dyDescent="0.25">
      <c r="A52" s="32"/>
      <c r="B52" s="23" t="str">
        <f>IF(tblDetails[[#This Row],[Dep''t Code]]="","",VLOOKUP(tblDetails[[#This Row],[Dep''t Code]],Table5[],2,0))</f>
        <v/>
      </c>
      <c r="C52" s="32"/>
      <c r="D52" s="32"/>
      <c r="E52" s="32"/>
      <c r="F52" s="32"/>
      <c r="G52" s="33"/>
      <c r="H52" s="33"/>
      <c r="I52" s="32"/>
      <c r="J52" s="32"/>
      <c r="K52" s="32"/>
      <c r="L52" s="33"/>
      <c r="M52" s="33"/>
      <c r="N52" s="32"/>
      <c r="O52" s="35"/>
      <c r="P52" s="23" t="b">
        <f>COUNTA(tblDetails[[#This Row],[Dep''t Code]:[Budget]])=0</f>
        <v>0</v>
      </c>
      <c r="Q52" s="23" t="b">
        <f>OR(tblDetails[[#This Row],[Blank Row Flag]],NOT(ISBLANK(tblDetails[[#This Row],[Dep''t Code]])))</f>
        <v>0</v>
      </c>
      <c r="R5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2" s="23" t="b">
        <f>OR(tblDetails[[#This Row],[Blank Row Flag]],NOT(ISBLANK(tblDetails[[#This Row],[Top Task Name]])))</f>
        <v>0</v>
      </c>
      <c r="T52" s="23" t="b">
        <f>OR(tblDetails[[#This Row],[Blank Row Flag]],NOT(ISBLANK(tblDetails[[#This Row],[Top Task Manager]])))</f>
        <v>0</v>
      </c>
      <c r="U52" s="23" t="b">
        <f>OR(tblDetails[[#This Row],[Blank Row Flag]],NOT(ISBLANK(tblDetails[[#This Row],[Requisition Approver]])))</f>
        <v>0</v>
      </c>
      <c r="V52" s="23" t="b">
        <f>OR(tblDetails[[#This Row],[Blank Row Flag]],NOT(ISBLANK(tblDetails[[#This Row],[Top Task Start Date]])))</f>
        <v>0</v>
      </c>
      <c r="W52" s="23" t="b">
        <f>OR(tblDetails[[#This Row],[Blank Row Flag]],NOT(ISBLANK(tblDetails[[#This Row],[Top Task End Date]])))</f>
        <v>0</v>
      </c>
      <c r="X5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2" s="23" t="b">
        <f>OR(tblDetails[[#This Row],[Blank Row Flag]],NOT(ISBLANK(tblDetails[[#This Row],[Sub Task Name]])))</f>
        <v>0</v>
      </c>
      <c r="Z52" s="23" t="b">
        <v>1</v>
      </c>
      <c r="AA52" s="23" t="b">
        <f>OR(tblDetails[[#This Row],[Blank Row Flag]],NOT(ISBLANK(tblDetails[[#This Row],[Budget Resource]])))</f>
        <v>0</v>
      </c>
      <c r="AB52" s="23" t="b">
        <f>OR(tblDetails[[#This Row],[Blank Row Flag]],NOT(ISBLANK(tblDetails[[#This Row],[Budget]])))</f>
        <v>0</v>
      </c>
      <c r="AC52" s="38" t="b">
        <f>OR(tblDetails[[#This Row],[Blank Row Flag]],NOT(ISBLANK(tblDetails[[#This Row],[Sub Task End Date]])))</f>
        <v>0</v>
      </c>
      <c r="AD52" s="38" t="b">
        <f>OR(tblDetails[[#This Row],[Blank Row Flag]],NOT(ISBLANK(tblDetails[[#This Row],[Sub Task Start Date]])))</f>
        <v>0</v>
      </c>
    </row>
    <row r="53" spans="1:30" x14ac:dyDescent="0.25">
      <c r="A53" s="32"/>
      <c r="B53" s="23" t="str">
        <f>IF(tblDetails[[#This Row],[Dep''t Code]]="","",VLOOKUP(tblDetails[[#This Row],[Dep''t Code]],Table5[],2,0))</f>
        <v/>
      </c>
      <c r="C53" s="32"/>
      <c r="D53" s="32"/>
      <c r="E53" s="32"/>
      <c r="F53" s="32"/>
      <c r="G53" s="33"/>
      <c r="H53" s="33"/>
      <c r="I53" s="32"/>
      <c r="J53" s="32"/>
      <c r="K53" s="32"/>
      <c r="L53" s="33"/>
      <c r="M53" s="33"/>
      <c r="N53" s="32"/>
      <c r="O53" s="35"/>
      <c r="P53" s="23" t="b">
        <f>COUNTA(tblDetails[[#This Row],[Dep''t Code]:[Budget]])=0</f>
        <v>0</v>
      </c>
      <c r="Q53" s="23" t="b">
        <f>OR(tblDetails[[#This Row],[Blank Row Flag]],NOT(ISBLANK(tblDetails[[#This Row],[Dep''t Code]])))</f>
        <v>0</v>
      </c>
      <c r="R5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3" s="23" t="b">
        <f>OR(tblDetails[[#This Row],[Blank Row Flag]],NOT(ISBLANK(tblDetails[[#This Row],[Top Task Name]])))</f>
        <v>0</v>
      </c>
      <c r="T53" s="23" t="b">
        <f>OR(tblDetails[[#This Row],[Blank Row Flag]],NOT(ISBLANK(tblDetails[[#This Row],[Top Task Manager]])))</f>
        <v>0</v>
      </c>
      <c r="U53" s="23" t="b">
        <f>OR(tblDetails[[#This Row],[Blank Row Flag]],NOT(ISBLANK(tblDetails[[#This Row],[Requisition Approver]])))</f>
        <v>0</v>
      </c>
      <c r="V53" s="23" t="b">
        <f>OR(tblDetails[[#This Row],[Blank Row Flag]],NOT(ISBLANK(tblDetails[[#This Row],[Top Task Start Date]])))</f>
        <v>0</v>
      </c>
      <c r="W53" s="23" t="b">
        <f>OR(tblDetails[[#This Row],[Blank Row Flag]],NOT(ISBLANK(tblDetails[[#This Row],[Top Task End Date]])))</f>
        <v>0</v>
      </c>
      <c r="X5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3" s="23" t="b">
        <f>OR(tblDetails[[#This Row],[Blank Row Flag]],NOT(ISBLANK(tblDetails[[#This Row],[Sub Task Name]])))</f>
        <v>0</v>
      </c>
      <c r="Z53" s="23" t="b">
        <v>1</v>
      </c>
      <c r="AA53" s="23" t="b">
        <f>OR(tblDetails[[#This Row],[Blank Row Flag]],NOT(ISBLANK(tblDetails[[#This Row],[Budget Resource]])))</f>
        <v>0</v>
      </c>
      <c r="AB53" s="23" t="b">
        <f>OR(tblDetails[[#This Row],[Blank Row Flag]],NOT(ISBLANK(tblDetails[[#This Row],[Budget]])))</f>
        <v>0</v>
      </c>
      <c r="AC53" s="38" t="b">
        <f>OR(tblDetails[[#This Row],[Blank Row Flag]],NOT(ISBLANK(tblDetails[[#This Row],[Sub Task End Date]])))</f>
        <v>0</v>
      </c>
      <c r="AD53" s="38" t="b">
        <f>OR(tblDetails[[#This Row],[Blank Row Flag]],NOT(ISBLANK(tblDetails[[#This Row],[Sub Task Start Date]])))</f>
        <v>0</v>
      </c>
    </row>
    <row r="54" spans="1:30" x14ac:dyDescent="0.25">
      <c r="A54" s="32"/>
      <c r="B54" s="23" t="str">
        <f>IF(tblDetails[[#This Row],[Dep''t Code]]="","",VLOOKUP(tblDetails[[#This Row],[Dep''t Code]],Table5[],2,0))</f>
        <v/>
      </c>
      <c r="C54" s="32"/>
      <c r="D54" s="32"/>
      <c r="E54" s="32"/>
      <c r="F54" s="32"/>
      <c r="G54" s="33"/>
      <c r="H54" s="33"/>
      <c r="I54" s="32"/>
      <c r="J54" s="32"/>
      <c r="K54" s="32"/>
      <c r="L54" s="33"/>
      <c r="M54" s="33"/>
      <c r="N54" s="32"/>
      <c r="O54" s="35"/>
      <c r="P54" s="23" t="b">
        <f>COUNTA(tblDetails[[#This Row],[Dep''t Code]:[Budget]])=0</f>
        <v>0</v>
      </c>
      <c r="Q54" s="23" t="b">
        <f>OR(tblDetails[[#This Row],[Blank Row Flag]],NOT(ISBLANK(tblDetails[[#This Row],[Dep''t Code]])))</f>
        <v>0</v>
      </c>
      <c r="R5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4" s="23" t="b">
        <f>OR(tblDetails[[#This Row],[Blank Row Flag]],NOT(ISBLANK(tblDetails[[#This Row],[Top Task Name]])))</f>
        <v>0</v>
      </c>
      <c r="T54" s="23" t="b">
        <f>OR(tblDetails[[#This Row],[Blank Row Flag]],NOT(ISBLANK(tblDetails[[#This Row],[Top Task Manager]])))</f>
        <v>0</v>
      </c>
      <c r="U54" s="23" t="b">
        <f>OR(tblDetails[[#This Row],[Blank Row Flag]],NOT(ISBLANK(tblDetails[[#This Row],[Requisition Approver]])))</f>
        <v>0</v>
      </c>
      <c r="V54" s="23" t="b">
        <f>OR(tblDetails[[#This Row],[Blank Row Flag]],NOT(ISBLANK(tblDetails[[#This Row],[Top Task Start Date]])))</f>
        <v>0</v>
      </c>
      <c r="W54" s="23" t="b">
        <f>OR(tblDetails[[#This Row],[Blank Row Flag]],NOT(ISBLANK(tblDetails[[#This Row],[Top Task End Date]])))</f>
        <v>0</v>
      </c>
      <c r="X5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4" s="23" t="b">
        <f>OR(tblDetails[[#This Row],[Blank Row Flag]],NOT(ISBLANK(tblDetails[[#This Row],[Sub Task Name]])))</f>
        <v>0</v>
      </c>
      <c r="Z54" s="23" t="b">
        <v>1</v>
      </c>
      <c r="AA54" s="23" t="b">
        <f>OR(tblDetails[[#This Row],[Blank Row Flag]],NOT(ISBLANK(tblDetails[[#This Row],[Budget Resource]])))</f>
        <v>0</v>
      </c>
      <c r="AB54" s="23" t="b">
        <f>OR(tblDetails[[#This Row],[Blank Row Flag]],NOT(ISBLANK(tblDetails[[#This Row],[Budget]])))</f>
        <v>0</v>
      </c>
      <c r="AC54" s="38" t="b">
        <f>OR(tblDetails[[#This Row],[Blank Row Flag]],NOT(ISBLANK(tblDetails[[#This Row],[Sub Task End Date]])))</f>
        <v>0</v>
      </c>
      <c r="AD54" s="38" t="b">
        <f>OR(tblDetails[[#This Row],[Blank Row Flag]],NOT(ISBLANK(tblDetails[[#This Row],[Sub Task Start Date]])))</f>
        <v>0</v>
      </c>
    </row>
    <row r="55" spans="1:30" x14ac:dyDescent="0.25">
      <c r="A55" s="32"/>
      <c r="B55" s="23" t="str">
        <f>IF(tblDetails[[#This Row],[Dep''t Code]]="","",VLOOKUP(tblDetails[[#This Row],[Dep''t Code]],Table5[],2,0))</f>
        <v/>
      </c>
      <c r="C55" s="32"/>
      <c r="D55" s="32"/>
      <c r="E55" s="32"/>
      <c r="F55" s="32"/>
      <c r="G55" s="33"/>
      <c r="H55" s="33"/>
      <c r="I55" s="32"/>
      <c r="J55" s="32"/>
      <c r="K55" s="32"/>
      <c r="L55" s="33"/>
      <c r="M55" s="33"/>
      <c r="N55" s="32"/>
      <c r="O55" s="35"/>
      <c r="P55" s="23" t="b">
        <f>COUNTA(tblDetails[[#This Row],[Dep''t Code]:[Budget]])=0</f>
        <v>0</v>
      </c>
      <c r="Q55" s="23" t="b">
        <f>OR(tblDetails[[#This Row],[Blank Row Flag]],NOT(ISBLANK(tblDetails[[#This Row],[Dep''t Code]])))</f>
        <v>0</v>
      </c>
      <c r="R5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5" s="23" t="b">
        <f>OR(tblDetails[[#This Row],[Blank Row Flag]],NOT(ISBLANK(tblDetails[[#This Row],[Top Task Name]])))</f>
        <v>0</v>
      </c>
      <c r="T55" s="23" t="b">
        <f>OR(tblDetails[[#This Row],[Blank Row Flag]],NOT(ISBLANK(tblDetails[[#This Row],[Top Task Manager]])))</f>
        <v>0</v>
      </c>
      <c r="U55" s="23" t="b">
        <f>OR(tblDetails[[#This Row],[Blank Row Flag]],NOT(ISBLANK(tblDetails[[#This Row],[Requisition Approver]])))</f>
        <v>0</v>
      </c>
      <c r="V55" s="23" t="b">
        <f>OR(tblDetails[[#This Row],[Blank Row Flag]],NOT(ISBLANK(tblDetails[[#This Row],[Top Task Start Date]])))</f>
        <v>0</v>
      </c>
      <c r="W55" s="23" t="b">
        <f>OR(tblDetails[[#This Row],[Blank Row Flag]],NOT(ISBLANK(tblDetails[[#This Row],[Top Task End Date]])))</f>
        <v>0</v>
      </c>
      <c r="X5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5" s="23" t="b">
        <f>OR(tblDetails[[#This Row],[Blank Row Flag]],NOT(ISBLANK(tblDetails[[#This Row],[Sub Task Name]])))</f>
        <v>0</v>
      </c>
      <c r="Z55" s="23" t="b">
        <v>1</v>
      </c>
      <c r="AA55" s="23" t="b">
        <f>OR(tblDetails[[#This Row],[Blank Row Flag]],NOT(ISBLANK(tblDetails[[#This Row],[Budget Resource]])))</f>
        <v>0</v>
      </c>
      <c r="AB55" s="23" t="b">
        <f>OR(tblDetails[[#This Row],[Blank Row Flag]],NOT(ISBLANK(tblDetails[[#This Row],[Budget]])))</f>
        <v>0</v>
      </c>
      <c r="AC55" s="38" t="b">
        <f>OR(tblDetails[[#This Row],[Blank Row Flag]],NOT(ISBLANK(tblDetails[[#This Row],[Sub Task End Date]])))</f>
        <v>0</v>
      </c>
      <c r="AD55" s="38" t="b">
        <f>OR(tblDetails[[#This Row],[Blank Row Flag]],NOT(ISBLANK(tblDetails[[#This Row],[Sub Task Start Date]])))</f>
        <v>0</v>
      </c>
    </row>
    <row r="56" spans="1:30" x14ac:dyDescent="0.25">
      <c r="A56" s="32"/>
      <c r="B56" s="23" t="str">
        <f>IF(tblDetails[[#This Row],[Dep''t Code]]="","",VLOOKUP(tblDetails[[#This Row],[Dep''t Code]],Table5[],2,0))</f>
        <v/>
      </c>
      <c r="C56" s="32"/>
      <c r="D56" s="32"/>
      <c r="E56" s="32"/>
      <c r="F56" s="32"/>
      <c r="G56" s="33"/>
      <c r="H56" s="33"/>
      <c r="I56" s="32"/>
      <c r="J56" s="32"/>
      <c r="K56" s="32"/>
      <c r="L56" s="33"/>
      <c r="M56" s="33"/>
      <c r="N56" s="32"/>
      <c r="O56" s="35"/>
      <c r="P56" s="23" t="b">
        <f>COUNTA(tblDetails[[#This Row],[Dep''t Code]:[Budget]])=0</f>
        <v>0</v>
      </c>
      <c r="Q56" s="23" t="b">
        <f>OR(tblDetails[[#This Row],[Blank Row Flag]],NOT(ISBLANK(tblDetails[[#This Row],[Dep''t Code]])))</f>
        <v>0</v>
      </c>
      <c r="R5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6" s="23" t="b">
        <f>OR(tblDetails[[#This Row],[Blank Row Flag]],NOT(ISBLANK(tblDetails[[#This Row],[Top Task Name]])))</f>
        <v>0</v>
      </c>
      <c r="T56" s="23" t="b">
        <f>OR(tblDetails[[#This Row],[Blank Row Flag]],NOT(ISBLANK(tblDetails[[#This Row],[Top Task Manager]])))</f>
        <v>0</v>
      </c>
      <c r="U56" s="23" t="b">
        <f>OR(tblDetails[[#This Row],[Blank Row Flag]],NOT(ISBLANK(tblDetails[[#This Row],[Requisition Approver]])))</f>
        <v>0</v>
      </c>
      <c r="V56" s="23" t="b">
        <f>OR(tblDetails[[#This Row],[Blank Row Flag]],NOT(ISBLANK(tblDetails[[#This Row],[Top Task Start Date]])))</f>
        <v>0</v>
      </c>
      <c r="W56" s="23" t="b">
        <f>OR(tblDetails[[#This Row],[Blank Row Flag]],NOT(ISBLANK(tblDetails[[#This Row],[Top Task End Date]])))</f>
        <v>0</v>
      </c>
      <c r="X5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6" s="23" t="b">
        <f>OR(tblDetails[[#This Row],[Blank Row Flag]],NOT(ISBLANK(tblDetails[[#This Row],[Sub Task Name]])))</f>
        <v>0</v>
      </c>
      <c r="Z56" s="23" t="b">
        <v>1</v>
      </c>
      <c r="AA56" s="23" t="b">
        <f>OR(tblDetails[[#This Row],[Blank Row Flag]],NOT(ISBLANK(tblDetails[[#This Row],[Budget Resource]])))</f>
        <v>0</v>
      </c>
      <c r="AB56" s="23" t="b">
        <f>OR(tblDetails[[#This Row],[Blank Row Flag]],NOT(ISBLANK(tblDetails[[#This Row],[Budget]])))</f>
        <v>0</v>
      </c>
      <c r="AC56" s="38" t="b">
        <f>OR(tblDetails[[#This Row],[Blank Row Flag]],NOT(ISBLANK(tblDetails[[#This Row],[Sub Task End Date]])))</f>
        <v>0</v>
      </c>
      <c r="AD56" s="38" t="b">
        <f>OR(tblDetails[[#This Row],[Blank Row Flag]],NOT(ISBLANK(tblDetails[[#This Row],[Sub Task Start Date]])))</f>
        <v>0</v>
      </c>
    </row>
    <row r="57" spans="1:30" x14ac:dyDescent="0.25">
      <c r="A57" s="32"/>
      <c r="B57" s="23" t="str">
        <f>IF(tblDetails[[#This Row],[Dep''t Code]]="","",VLOOKUP(tblDetails[[#This Row],[Dep''t Code]],Table5[],2,0))</f>
        <v/>
      </c>
      <c r="C57" s="32"/>
      <c r="D57" s="32"/>
      <c r="E57" s="32"/>
      <c r="F57" s="32"/>
      <c r="G57" s="33"/>
      <c r="H57" s="33"/>
      <c r="I57" s="32"/>
      <c r="J57" s="32"/>
      <c r="K57" s="32"/>
      <c r="L57" s="33"/>
      <c r="M57" s="33"/>
      <c r="N57" s="32"/>
      <c r="O57" s="35"/>
      <c r="P57" s="23" t="b">
        <f>COUNTA(tblDetails[[#This Row],[Dep''t Code]:[Budget]])=0</f>
        <v>0</v>
      </c>
      <c r="Q57" s="23" t="b">
        <f>OR(tblDetails[[#This Row],[Blank Row Flag]],NOT(ISBLANK(tblDetails[[#This Row],[Dep''t Code]])))</f>
        <v>0</v>
      </c>
      <c r="R5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7" s="23" t="b">
        <f>OR(tblDetails[[#This Row],[Blank Row Flag]],NOT(ISBLANK(tblDetails[[#This Row],[Top Task Name]])))</f>
        <v>0</v>
      </c>
      <c r="T57" s="23" t="b">
        <f>OR(tblDetails[[#This Row],[Blank Row Flag]],NOT(ISBLANK(tblDetails[[#This Row],[Top Task Manager]])))</f>
        <v>0</v>
      </c>
      <c r="U57" s="23" t="b">
        <f>OR(tblDetails[[#This Row],[Blank Row Flag]],NOT(ISBLANK(tblDetails[[#This Row],[Requisition Approver]])))</f>
        <v>0</v>
      </c>
      <c r="V57" s="23" t="b">
        <f>OR(tblDetails[[#This Row],[Blank Row Flag]],NOT(ISBLANK(tblDetails[[#This Row],[Top Task Start Date]])))</f>
        <v>0</v>
      </c>
      <c r="W57" s="23" t="b">
        <f>OR(tblDetails[[#This Row],[Blank Row Flag]],NOT(ISBLANK(tblDetails[[#This Row],[Top Task End Date]])))</f>
        <v>0</v>
      </c>
      <c r="X5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7" s="23" t="b">
        <f>OR(tblDetails[[#This Row],[Blank Row Flag]],NOT(ISBLANK(tblDetails[[#This Row],[Sub Task Name]])))</f>
        <v>0</v>
      </c>
      <c r="Z57" s="23" t="b">
        <v>1</v>
      </c>
      <c r="AA57" s="23" t="b">
        <f>OR(tblDetails[[#This Row],[Blank Row Flag]],NOT(ISBLANK(tblDetails[[#This Row],[Budget Resource]])))</f>
        <v>0</v>
      </c>
      <c r="AB57" s="23" t="b">
        <f>OR(tblDetails[[#This Row],[Blank Row Flag]],NOT(ISBLANK(tblDetails[[#This Row],[Budget]])))</f>
        <v>0</v>
      </c>
      <c r="AC57" s="38" t="b">
        <f>OR(tblDetails[[#This Row],[Blank Row Flag]],NOT(ISBLANK(tblDetails[[#This Row],[Sub Task End Date]])))</f>
        <v>0</v>
      </c>
      <c r="AD57" s="38" t="b">
        <f>OR(tblDetails[[#This Row],[Blank Row Flag]],NOT(ISBLANK(tblDetails[[#This Row],[Sub Task Start Date]])))</f>
        <v>0</v>
      </c>
    </row>
    <row r="58" spans="1:30" x14ac:dyDescent="0.25">
      <c r="A58" s="32"/>
      <c r="B58" s="23" t="str">
        <f>IF(tblDetails[[#This Row],[Dep''t Code]]="","",VLOOKUP(tblDetails[[#This Row],[Dep''t Code]],Table5[],2,0))</f>
        <v/>
      </c>
      <c r="C58" s="32"/>
      <c r="D58" s="32"/>
      <c r="E58" s="32"/>
      <c r="F58" s="32"/>
      <c r="G58" s="33"/>
      <c r="H58" s="33"/>
      <c r="I58" s="32"/>
      <c r="J58" s="32"/>
      <c r="K58" s="32"/>
      <c r="L58" s="33"/>
      <c r="M58" s="33"/>
      <c r="N58" s="32"/>
      <c r="O58" s="35"/>
      <c r="P58" s="23" t="b">
        <f>COUNTA(tblDetails[[#This Row],[Dep''t Code]:[Budget]])=0</f>
        <v>0</v>
      </c>
      <c r="Q58" s="23" t="b">
        <f>OR(tblDetails[[#This Row],[Blank Row Flag]],NOT(ISBLANK(tblDetails[[#This Row],[Dep''t Code]])))</f>
        <v>0</v>
      </c>
      <c r="R5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8" s="23" t="b">
        <f>OR(tblDetails[[#This Row],[Blank Row Flag]],NOT(ISBLANK(tblDetails[[#This Row],[Top Task Name]])))</f>
        <v>0</v>
      </c>
      <c r="T58" s="23" t="b">
        <f>OR(tblDetails[[#This Row],[Blank Row Flag]],NOT(ISBLANK(tblDetails[[#This Row],[Top Task Manager]])))</f>
        <v>0</v>
      </c>
      <c r="U58" s="23" t="b">
        <f>OR(tblDetails[[#This Row],[Blank Row Flag]],NOT(ISBLANK(tblDetails[[#This Row],[Requisition Approver]])))</f>
        <v>0</v>
      </c>
      <c r="V58" s="23" t="b">
        <f>OR(tblDetails[[#This Row],[Blank Row Flag]],NOT(ISBLANK(tblDetails[[#This Row],[Top Task Start Date]])))</f>
        <v>0</v>
      </c>
      <c r="W58" s="23" t="b">
        <f>OR(tblDetails[[#This Row],[Blank Row Flag]],NOT(ISBLANK(tblDetails[[#This Row],[Top Task End Date]])))</f>
        <v>0</v>
      </c>
      <c r="X5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8" s="23" t="b">
        <f>OR(tblDetails[[#This Row],[Blank Row Flag]],NOT(ISBLANK(tblDetails[[#This Row],[Sub Task Name]])))</f>
        <v>0</v>
      </c>
      <c r="Z58" s="23" t="b">
        <v>1</v>
      </c>
      <c r="AA58" s="23" t="b">
        <f>OR(tblDetails[[#This Row],[Blank Row Flag]],NOT(ISBLANK(tblDetails[[#This Row],[Budget Resource]])))</f>
        <v>0</v>
      </c>
      <c r="AB58" s="23" t="b">
        <f>OR(tblDetails[[#This Row],[Blank Row Flag]],NOT(ISBLANK(tblDetails[[#This Row],[Budget]])))</f>
        <v>0</v>
      </c>
      <c r="AC58" s="38" t="b">
        <f>OR(tblDetails[[#This Row],[Blank Row Flag]],NOT(ISBLANK(tblDetails[[#This Row],[Sub Task End Date]])))</f>
        <v>0</v>
      </c>
      <c r="AD58" s="38" t="b">
        <f>OR(tblDetails[[#This Row],[Blank Row Flag]],NOT(ISBLANK(tblDetails[[#This Row],[Sub Task Start Date]])))</f>
        <v>0</v>
      </c>
    </row>
    <row r="59" spans="1:30" x14ac:dyDescent="0.25">
      <c r="A59" s="32"/>
      <c r="B59" s="23" t="str">
        <f>IF(tblDetails[[#This Row],[Dep''t Code]]="","",VLOOKUP(tblDetails[[#This Row],[Dep''t Code]],Table5[],2,0))</f>
        <v/>
      </c>
      <c r="C59" s="32"/>
      <c r="D59" s="32"/>
      <c r="E59" s="32"/>
      <c r="F59" s="32"/>
      <c r="G59" s="33"/>
      <c r="H59" s="33"/>
      <c r="I59" s="32"/>
      <c r="J59" s="32"/>
      <c r="K59" s="32"/>
      <c r="L59" s="33"/>
      <c r="M59" s="33"/>
      <c r="N59" s="32"/>
      <c r="O59" s="35"/>
      <c r="P59" s="23" t="b">
        <f>COUNTA(tblDetails[[#This Row],[Dep''t Code]:[Budget]])=0</f>
        <v>0</v>
      </c>
      <c r="Q59" s="23" t="b">
        <f>OR(tblDetails[[#This Row],[Blank Row Flag]],NOT(ISBLANK(tblDetails[[#This Row],[Dep''t Code]])))</f>
        <v>0</v>
      </c>
      <c r="R5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9" s="23" t="b">
        <f>OR(tblDetails[[#This Row],[Blank Row Flag]],NOT(ISBLANK(tblDetails[[#This Row],[Top Task Name]])))</f>
        <v>0</v>
      </c>
      <c r="T59" s="23" t="b">
        <f>OR(tblDetails[[#This Row],[Blank Row Flag]],NOT(ISBLANK(tblDetails[[#This Row],[Top Task Manager]])))</f>
        <v>0</v>
      </c>
      <c r="U59" s="23" t="b">
        <f>OR(tblDetails[[#This Row],[Blank Row Flag]],NOT(ISBLANK(tblDetails[[#This Row],[Requisition Approver]])))</f>
        <v>0</v>
      </c>
      <c r="V59" s="23" t="b">
        <f>OR(tblDetails[[#This Row],[Blank Row Flag]],NOT(ISBLANK(tblDetails[[#This Row],[Top Task Start Date]])))</f>
        <v>0</v>
      </c>
      <c r="W59" s="23" t="b">
        <f>OR(tblDetails[[#This Row],[Blank Row Flag]],NOT(ISBLANK(tblDetails[[#This Row],[Top Task End Date]])))</f>
        <v>0</v>
      </c>
      <c r="X5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9" s="23" t="b">
        <f>OR(tblDetails[[#This Row],[Blank Row Flag]],NOT(ISBLANK(tblDetails[[#This Row],[Sub Task Name]])))</f>
        <v>0</v>
      </c>
      <c r="Z59" s="23" t="b">
        <v>1</v>
      </c>
      <c r="AA59" s="23" t="b">
        <f>OR(tblDetails[[#This Row],[Blank Row Flag]],NOT(ISBLANK(tblDetails[[#This Row],[Budget Resource]])))</f>
        <v>0</v>
      </c>
      <c r="AB59" s="23" t="b">
        <f>OR(tblDetails[[#This Row],[Blank Row Flag]],NOT(ISBLANK(tblDetails[[#This Row],[Budget]])))</f>
        <v>0</v>
      </c>
      <c r="AC59" s="38" t="b">
        <f>OR(tblDetails[[#This Row],[Blank Row Flag]],NOT(ISBLANK(tblDetails[[#This Row],[Sub Task End Date]])))</f>
        <v>0</v>
      </c>
      <c r="AD59" s="38" t="b">
        <f>OR(tblDetails[[#This Row],[Blank Row Flag]],NOT(ISBLANK(tblDetails[[#This Row],[Sub Task Start Date]])))</f>
        <v>0</v>
      </c>
    </row>
    <row r="60" spans="1:30" x14ac:dyDescent="0.25">
      <c r="A60" s="32"/>
      <c r="B60" s="23" t="str">
        <f>IF(tblDetails[[#This Row],[Dep''t Code]]="","",VLOOKUP(tblDetails[[#This Row],[Dep''t Code]],Table5[],2,0))</f>
        <v/>
      </c>
      <c r="C60" s="32"/>
      <c r="D60" s="32"/>
      <c r="E60" s="32"/>
      <c r="F60" s="32"/>
      <c r="G60" s="33"/>
      <c r="H60" s="33"/>
      <c r="I60" s="32"/>
      <c r="J60" s="32"/>
      <c r="K60" s="32"/>
      <c r="L60" s="33"/>
      <c r="M60" s="33"/>
      <c r="N60" s="32"/>
      <c r="O60" s="35"/>
      <c r="P60" s="23" t="b">
        <f>COUNTA(tblDetails[[#This Row],[Dep''t Code]:[Budget]])=0</f>
        <v>0</v>
      </c>
      <c r="Q60" s="23" t="b">
        <f>OR(tblDetails[[#This Row],[Blank Row Flag]],NOT(ISBLANK(tblDetails[[#This Row],[Dep''t Code]])))</f>
        <v>0</v>
      </c>
      <c r="R6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0" s="23" t="b">
        <f>OR(tblDetails[[#This Row],[Blank Row Flag]],NOT(ISBLANK(tblDetails[[#This Row],[Top Task Name]])))</f>
        <v>0</v>
      </c>
      <c r="T60" s="23" t="b">
        <f>OR(tblDetails[[#This Row],[Blank Row Flag]],NOT(ISBLANK(tblDetails[[#This Row],[Top Task Manager]])))</f>
        <v>0</v>
      </c>
      <c r="U60" s="23" t="b">
        <f>OR(tblDetails[[#This Row],[Blank Row Flag]],NOT(ISBLANK(tblDetails[[#This Row],[Requisition Approver]])))</f>
        <v>0</v>
      </c>
      <c r="V60" s="23" t="b">
        <f>OR(tblDetails[[#This Row],[Blank Row Flag]],NOT(ISBLANK(tblDetails[[#This Row],[Top Task Start Date]])))</f>
        <v>0</v>
      </c>
      <c r="W60" s="23" t="b">
        <f>OR(tblDetails[[#This Row],[Blank Row Flag]],NOT(ISBLANK(tblDetails[[#This Row],[Top Task End Date]])))</f>
        <v>0</v>
      </c>
      <c r="X6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0" s="23" t="b">
        <f>OR(tblDetails[[#This Row],[Blank Row Flag]],NOT(ISBLANK(tblDetails[[#This Row],[Sub Task Name]])))</f>
        <v>0</v>
      </c>
      <c r="Z60" s="23" t="b">
        <v>1</v>
      </c>
      <c r="AA60" s="23" t="b">
        <f>OR(tblDetails[[#This Row],[Blank Row Flag]],NOT(ISBLANK(tblDetails[[#This Row],[Budget Resource]])))</f>
        <v>0</v>
      </c>
      <c r="AB60" s="23" t="b">
        <f>OR(tblDetails[[#This Row],[Blank Row Flag]],NOT(ISBLANK(tblDetails[[#This Row],[Budget]])))</f>
        <v>0</v>
      </c>
      <c r="AC60" s="38" t="b">
        <f>OR(tblDetails[[#This Row],[Blank Row Flag]],NOT(ISBLANK(tblDetails[[#This Row],[Sub Task End Date]])))</f>
        <v>0</v>
      </c>
      <c r="AD60" s="38" t="b">
        <f>OR(tblDetails[[#This Row],[Blank Row Flag]],NOT(ISBLANK(tblDetails[[#This Row],[Sub Task Start Date]])))</f>
        <v>0</v>
      </c>
    </row>
    <row r="61" spans="1:30" x14ac:dyDescent="0.25">
      <c r="A61" s="32"/>
      <c r="B61" s="23" t="str">
        <f>IF(tblDetails[[#This Row],[Dep''t Code]]="","",VLOOKUP(tblDetails[[#This Row],[Dep''t Code]],Table5[],2,0))</f>
        <v/>
      </c>
      <c r="C61" s="32"/>
      <c r="D61" s="32"/>
      <c r="E61" s="32"/>
      <c r="F61" s="32"/>
      <c r="G61" s="33"/>
      <c r="H61" s="33"/>
      <c r="I61" s="32"/>
      <c r="J61" s="32"/>
      <c r="K61" s="32"/>
      <c r="L61" s="33"/>
      <c r="M61" s="33"/>
      <c r="N61" s="32"/>
      <c r="O61" s="35"/>
      <c r="P61" s="23" t="b">
        <f>COUNTA(tblDetails[[#This Row],[Dep''t Code]:[Budget]])=0</f>
        <v>0</v>
      </c>
      <c r="Q61" s="23" t="b">
        <f>OR(tblDetails[[#This Row],[Blank Row Flag]],NOT(ISBLANK(tblDetails[[#This Row],[Dep''t Code]])))</f>
        <v>0</v>
      </c>
      <c r="R6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1" s="23" t="b">
        <f>OR(tblDetails[[#This Row],[Blank Row Flag]],NOT(ISBLANK(tblDetails[[#This Row],[Top Task Name]])))</f>
        <v>0</v>
      </c>
      <c r="T61" s="23" t="b">
        <f>OR(tblDetails[[#This Row],[Blank Row Flag]],NOT(ISBLANK(tblDetails[[#This Row],[Top Task Manager]])))</f>
        <v>0</v>
      </c>
      <c r="U61" s="23" t="b">
        <f>OR(tblDetails[[#This Row],[Blank Row Flag]],NOT(ISBLANK(tblDetails[[#This Row],[Requisition Approver]])))</f>
        <v>0</v>
      </c>
      <c r="V61" s="23" t="b">
        <f>OR(tblDetails[[#This Row],[Blank Row Flag]],NOT(ISBLANK(tblDetails[[#This Row],[Top Task Start Date]])))</f>
        <v>0</v>
      </c>
      <c r="W61" s="23" t="b">
        <f>OR(tblDetails[[#This Row],[Blank Row Flag]],NOT(ISBLANK(tblDetails[[#This Row],[Top Task End Date]])))</f>
        <v>0</v>
      </c>
      <c r="X6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1" s="23" t="b">
        <f>OR(tblDetails[[#This Row],[Blank Row Flag]],NOT(ISBLANK(tblDetails[[#This Row],[Sub Task Name]])))</f>
        <v>0</v>
      </c>
      <c r="Z61" s="23" t="b">
        <v>1</v>
      </c>
      <c r="AA61" s="23" t="b">
        <f>OR(tblDetails[[#This Row],[Blank Row Flag]],NOT(ISBLANK(tblDetails[[#This Row],[Budget Resource]])))</f>
        <v>0</v>
      </c>
      <c r="AB61" s="23" t="b">
        <f>OR(tblDetails[[#This Row],[Blank Row Flag]],NOT(ISBLANK(tblDetails[[#This Row],[Budget]])))</f>
        <v>0</v>
      </c>
      <c r="AC61" s="38" t="b">
        <f>OR(tblDetails[[#This Row],[Blank Row Flag]],NOT(ISBLANK(tblDetails[[#This Row],[Sub Task End Date]])))</f>
        <v>0</v>
      </c>
      <c r="AD61" s="38" t="b">
        <f>OR(tblDetails[[#This Row],[Blank Row Flag]],NOT(ISBLANK(tblDetails[[#This Row],[Sub Task Start Date]])))</f>
        <v>0</v>
      </c>
    </row>
    <row r="62" spans="1:30" x14ac:dyDescent="0.25">
      <c r="A62" s="32"/>
      <c r="B62" s="23" t="str">
        <f>IF(tblDetails[[#This Row],[Dep''t Code]]="","",VLOOKUP(tblDetails[[#This Row],[Dep''t Code]],Table5[],2,0))</f>
        <v/>
      </c>
      <c r="C62" s="32"/>
      <c r="D62" s="32"/>
      <c r="E62" s="32"/>
      <c r="F62" s="32"/>
      <c r="G62" s="33"/>
      <c r="H62" s="33"/>
      <c r="I62" s="32"/>
      <c r="J62" s="32"/>
      <c r="K62" s="32"/>
      <c r="L62" s="33"/>
      <c r="M62" s="33"/>
      <c r="N62" s="32"/>
      <c r="O62" s="35"/>
      <c r="P62" s="23" t="b">
        <f>COUNTA(tblDetails[[#This Row],[Dep''t Code]:[Budget]])=0</f>
        <v>0</v>
      </c>
      <c r="Q62" s="23" t="b">
        <f>OR(tblDetails[[#This Row],[Blank Row Flag]],NOT(ISBLANK(tblDetails[[#This Row],[Dep''t Code]])))</f>
        <v>0</v>
      </c>
      <c r="R6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2" s="23" t="b">
        <f>OR(tblDetails[[#This Row],[Blank Row Flag]],NOT(ISBLANK(tblDetails[[#This Row],[Top Task Name]])))</f>
        <v>0</v>
      </c>
      <c r="T62" s="23" t="b">
        <f>OR(tblDetails[[#This Row],[Blank Row Flag]],NOT(ISBLANK(tblDetails[[#This Row],[Top Task Manager]])))</f>
        <v>0</v>
      </c>
      <c r="U62" s="23" t="b">
        <f>OR(tblDetails[[#This Row],[Blank Row Flag]],NOT(ISBLANK(tblDetails[[#This Row],[Requisition Approver]])))</f>
        <v>0</v>
      </c>
      <c r="V62" s="23" t="b">
        <f>OR(tblDetails[[#This Row],[Blank Row Flag]],NOT(ISBLANK(tblDetails[[#This Row],[Top Task Start Date]])))</f>
        <v>0</v>
      </c>
      <c r="W62" s="23" t="b">
        <f>OR(tblDetails[[#This Row],[Blank Row Flag]],NOT(ISBLANK(tblDetails[[#This Row],[Top Task End Date]])))</f>
        <v>0</v>
      </c>
      <c r="X6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2" s="23" t="b">
        <f>OR(tblDetails[[#This Row],[Blank Row Flag]],NOT(ISBLANK(tblDetails[[#This Row],[Sub Task Name]])))</f>
        <v>0</v>
      </c>
      <c r="Z62" s="23" t="b">
        <v>1</v>
      </c>
      <c r="AA62" s="23" t="b">
        <f>OR(tblDetails[[#This Row],[Blank Row Flag]],NOT(ISBLANK(tblDetails[[#This Row],[Budget Resource]])))</f>
        <v>0</v>
      </c>
      <c r="AB62" s="23" t="b">
        <f>OR(tblDetails[[#This Row],[Blank Row Flag]],NOT(ISBLANK(tblDetails[[#This Row],[Budget]])))</f>
        <v>0</v>
      </c>
      <c r="AC62" s="38" t="b">
        <f>OR(tblDetails[[#This Row],[Blank Row Flag]],NOT(ISBLANK(tblDetails[[#This Row],[Sub Task End Date]])))</f>
        <v>0</v>
      </c>
      <c r="AD62" s="38" t="b">
        <f>OR(tblDetails[[#This Row],[Blank Row Flag]],NOT(ISBLANK(tblDetails[[#This Row],[Sub Task Start Date]])))</f>
        <v>0</v>
      </c>
    </row>
    <row r="63" spans="1:30" x14ac:dyDescent="0.25">
      <c r="A63" s="32"/>
      <c r="B63" s="23" t="str">
        <f>IF(tblDetails[[#This Row],[Dep''t Code]]="","",VLOOKUP(tblDetails[[#This Row],[Dep''t Code]],Table5[],2,0))</f>
        <v/>
      </c>
      <c r="C63" s="32"/>
      <c r="D63" s="32"/>
      <c r="E63" s="32"/>
      <c r="F63" s="32"/>
      <c r="G63" s="33"/>
      <c r="H63" s="33"/>
      <c r="I63" s="32"/>
      <c r="J63" s="32"/>
      <c r="K63" s="32"/>
      <c r="L63" s="33"/>
      <c r="M63" s="33"/>
      <c r="N63" s="32"/>
      <c r="O63" s="35"/>
      <c r="P63" s="23" t="b">
        <f>COUNTA(tblDetails[[#This Row],[Dep''t Code]:[Budget]])=0</f>
        <v>0</v>
      </c>
      <c r="Q63" s="23" t="b">
        <f>OR(tblDetails[[#This Row],[Blank Row Flag]],NOT(ISBLANK(tblDetails[[#This Row],[Dep''t Code]])))</f>
        <v>0</v>
      </c>
      <c r="R6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3" s="23" t="b">
        <f>OR(tblDetails[[#This Row],[Blank Row Flag]],NOT(ISBLANK(tblDetails[[#This Row],[Top Task Name]])))</f>
        <v>0</v>
      </c>
      <c r="T63" s="23" t="b">
        <f>OR(tblDetails[[#This Row],[Blank Row Flag]],NOT(ISBLANK(tblDetails[[#This Row],[Top Task Manager]])))</f>
        <v>0</v>
      </c>
      <c r="U63" s="23" t="b">
        <f>OR(tblDetails[[#This Row],[Blank Row Flag]],NOT(ISBLANK(tblDetails[[#This Row],[Requisition Approver]])))</f>
        <v>0</v>
      </c>
      <c r="V63" s="23" t="b">
        <f>OR(tblDetails[[#This Row],[Blank Row Flag]],NOT(ISBLANK(tblDetails[[#This Row],[Top Task Start Date]])))</f>
        <v>0</v>
      </c>
      <c r="W63" s="23" t="b">
        <f>OR(tblDetails[[#This Row],[Blank Row Flag]],NOT(ISBLANK(tblDetails[[#This Row],[Top Task End Date]])))</f>
        <v>0</v>
      </c>
      <c r="X6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3" s="23" t="b">
        <f>OR(tblDetails[[#This Row],[Blank Row Flag]],NOT(ISBLANK(tblDetails[[#This Row],[Sub Task Name]])))</f>
        <v>0</v>
      </c>
      <c r="Z63" s="23" t="b">
        <v>1</v>
      </c>
      <c r="AA63" s="23" t="b">
        <f>OR(tblDetails[[#This Row],[Blank Row Flag]],NOT(ISBLANK(tblDetails[[#This Row],[Budget Resource]])))</f>
        <v>0</v>
      </c>
      <c r="AB63" s="23" t="b">
        <f>OR(tblDetails[[#This Row],[Blank Row Flag]],NOT(ISBLANK(tblDetails[[#This Row],[Budget]])))</f>
        <v>0</v>
      </c>
      <c r="AC63" s="38" t="b">
        <f>OR(tblDetails[[#This Row],[Blank Row Flag]],NOT(ISBLANK(tblDetails[[#This Row],[Sub Task End Date]])))</f>
        <v>0</v>
      </c>
      <c r="AD63" s="38" t="b">
        <f>OR(tblDetails[[#This Row],[Blank Row Flag]],NOT(ISBLANK(tblDetails[[#This Row],[Sub Task Start Date]])))</f>
        <v>0</v>
      </c>
    </row>
    <row r="64" spans="1:30" x14ac:dyDescent="0.25">
      <c r="A64" s="32"/>
      <c r="B64" s="23" t="str">
        <f>IF(tblDetails[[#This Row],[Dep''t Code]]="","",VLOOKUP(tblDetails[[#This Row],[Dep''t Code]],Table5[],2,0))</f>
        <v/>
      </c>
      <c r="C64" s="32"/>
      <c r="D64" s="32"/>
      <c r="E64" s="32"/>
      <c r="F64" s="32"/>
      <c r="G64" s="33"/>
      <c r="H64" s="33"/>
      <c r="I64" s="32"/>
      <c r="J64" s="32"/>
      <c r="K64" s="32"/>
      <c r="L64" s="33"/>
      <c r="M64" s="33"/>
      <c r="N64" s="32"/>
      <c r="O64" s="35"/>
      <c r="P64" s="23" t="b">
        <f>COUNTA(tblDetails[[#This Row],[Dep''t Code]:[Budget]])=0</f>
        <v>0</v>
      </c>
      <c r="Q64" s="23" t="b">
        <f>OR(tblDetails[[#This Row],[Blank Row Flag]],NOT(ISBLANK(tblDetails[[#This Row],[Dep''t Code]])))</f>
        <v>0</v>
      </c>
      <c r="R6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4" s="23" t="b">
        <f>OR(tblDetails[[#This Row],[Blank Row Flag]],NOT(ISBLANK(tblDetails[[#This Row],[Top Task Name]])))</f>
        <v>0</v>
      </c>
      <c r="T64" s="23" t="b">
        <f>OR(tblDetails[[#This Row],[Blank Row Flag]],NOT(ISBLANK(tblDetails[[#This Row],[Top Task Manager]])))</f>
        <v>0</v>
      </c>
      <c r="U64" s="23" t="b">
        <f>OR(tblDetails[[#This Row],[Blank Row Flag]],NOT(ISBLANK(tblDetails[[#This Row],[Requisition Approver]])))</f>
        <v>0</v>
      </c>
      <c r="V64" s="23" t="b">
        <f>OR(tblDetails[[#This Row],[Blank Row Flag]],NOT(ISBLANK(tblDetails[[#This Row],[Top Task Start Date]])))</f>
        <v>0</v>
      </c>
      <c r="W64" s="23" t="b">
        <f>OR(tblDetails[[#This Row],[Blank Row Flag]],NOT(ISBLANK(tblDetails[[#This Row],[Top Task End Date]])))</f>
        <v>0</v>
      </c>
      <c r="X6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4" s="23" t="b">
        <f>OR(tblDetails[[#This Row],[Blank Row Flag]],NOT(ISBLANK(tblDetails[[#This Row],[Sub Task Name]])))</f>
        <v>0</v>
      </c>
      <c r="Z64" s="23" t="b">
        <v>1</v>
      </c>
      <c r="AA64" s="23" t="b">
        <f>OR(tblDetails[[#This Row],[Blank Row Flag]],NOT(ISBLANK(tblDetails[[#This Row],[Budget Resource]])))</f>
        <v>0</v>
      </c>
      <c r="AB64" s="23" t="b">
        <f>OR(tblDetails[[#This Row],[Blank Row Flag]],NOT(ISBLANK(tblDetails[[#This Row],[Budget]])))</f>
        <v>0</v>
      </c>
      <c r="AC64" s="38" t="b">
        <f>OR(tblDetails[[#This Row],[Blank Row Flag]],NOT(ISBLANK(tblDetails[[#This Row],[Sub Task End Date]])))</f>
        <v>0</v>
      </c>
      <c r="AD64" s="38" t="b">
        <f>OR(tblDetails[[#This Row],[Blank Row Flag]],NOT(ISBLANK(tblDetails[[#This Row],[Sub Task Start Date]])))</f>
        <v>0</v>
      </c>
    </row>
    <row r="65" spans="1:30" x14ac:dyDescent="0.25">
      <c r="A65" s="32"/>
      <c r="B65" s="23" t="str">
        <f>IF(tblDetails[[#This Row],[Dep''t Code]]="","",VLOOKUP(tblDetails[[#This Row],[Dep''t Code]],Table5[],2,0))</f>
        <v/>
      </c>
      <c r="C65" s="32"/>
      <c r="D65" s="32"/>
      <c r="E65" s="32"/>
      <c r="F65" s="32"/>
      <c r="G65" s="33"/>
      <c r="H65" s="33"/>
      <c r="I65" s="32"/>
      <c r="J65" s="32"/>
      <c r="K65" s="32"/>
      <c r="L65" s="33"/>
      <c r="M65" s="33"/>
      <c r="N65" s="32"/>
      <c r="O65" s="35"/>
      <c r="P65" s="23" t="b">
        <f>COUNTA(tblDetails[[#This Row],[Dep''t Code]:[Budget]])=0</f>
        <v>0</v>
      </c>
      <c r="Q65" s="23" t="b">
        <f>OR(tblDetails[[#This Row],[Blank Row Flag]],NOT(ISBLANK(tblDetails[[#This Row],[Dep''t Code]])))</f>
        <v>0</v>
      </c>
      <c r="R6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5" s="23" t="b">
        <f>OR(tblDetails[[#This Row],[Blank Row Flag]],NOT(ISBLANK(tblDetails[[#This Row],[Top Task Name]])))</f>
        <v>0</v>
      </c>
      <c r="T65" s="23" t="b">
        <f>OR(tblDetails[[#This Row],[Blank Row Flag]],NOT(ISBLANK(tblDetails[[#This Row],[Top Task Manager]])))</f>
        <v>0</v>
      </c>
      <c r="U65" s="23" t="b">
        <f>OR(tblDetails[[#This Row],[Blank Row Flag]],NOT(ISBLANK(tblDetails[[#This Row],[Requisition Approver]])))</f>
        <v>0</v>
      </c>
      <c r="V65" s="23" t="b">
        <f>OR(tblDetails[[#This Row],[Blank Row Flag]],NOT(ISBLANK(tblDetails[[#This Row],[Top Task Start Date]])))</f>
        <v>0</v>
      </c>
      <c r="W65" s="23" t="b">
        <f>OR(tblDetails[[#This Row],[Blank Row Flag]],NOT(ISBLANK(tblDetails[[#This Row],[Top Task End Date]])))</f>
        <v>0</v>
      </c>
      <c r="X6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5" s="23" t="b">
        <f>OR(tblDetails[[#This Row],[Blank Row Flag]],NOT(ISBLANK(tblDetails[[#This Row],[Sub Task Name]])))</f>
        <v>0</v>
      </c>
      <c r="Z65" s="23" t="b">
        <v>1</v>
      </c>
      <c r="AA65" s="23" t="b">
        <f>OR(tblDetails[[#This Row],[Blank Row Flag]],NOT(ISBLANK(tblDetails[[#This Row],[Budget Resource]])))</f>
        <v>0</v>
      </c>
      <c r="AB65" s="23" t="b">
        <f>OR(tblDetails[[#This Row],[Blank Row Flag]],NOT(ISBLANK(tblDetails[[#This Row],[Budget]])))</f>
        <v>0</v>
      </c>
      <c r="AC65" s="38" t="b">
        <f>OR(tblDetails[[#This Row],[Blank Row Flag]],NOT(ISBLANK(tblDetails[[#This Row],[Sub Task End Date]])))</f>
        <v>0</v>
      </c>
      <c r="AD65" s="38" t="b">
        <f>OR(tblDetails[[#This Row],[Blank Row Flag]],NOT(ISBLANK(tblDetails[[#This Row],[Sub Task Start Date]])))</f>
        <v>0</v>
      </c>
    </row>
    <row r="66" spans="1:30" x14ac:dyDescent="0.25">
      <c r="A66" s="32"/>
      <c r="B66" s="23" t="str">
        <f>IF(tblDetails[[#This Row],[Dep''t Code]]="","",VLOOKUP(tblDetails[[#This Row],[Dep''t Code]],Table5[],2,0))</f>
        <v/>
      </c>
      <c r="C66" s="32"/>
      <c r="D66" s="32"/>
      <c r="E66" s="32"/>
      <c r="F66" s="32"/>
      <c r="G66" s="33"/>
      <c r="H66" s="33"/>
      <c r="I66" s="32"/>
      <c r="J66" s="32"/>
      <c r="K66" s="32"/>
      <c r="L66" s="33"/>
      <c r="M66" s="33"/>
      <c r="N66" s="32"/>
      <c r="O66" s="35"/>
      <c r="P66" s="23" t="b">
        <f>COUNTA(tblDetails[[#This Row],[Dep''t Code]:[Budget]])=0</f>
        <v>0</v>
      </c>
      <c r="Q66" s="23" t="b">
        <f>OR(tblDetails[[#This Row],[Blank Row Flag]],NOT(ISBLANK(tblDetails[[#This Row],[Dep''t Code]])))</f>
        <v>0</v>
      </c>
      <c r="R6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6" s="23" t="b">
        <f>OR(tblDetails[[#This Row],[Blank Row Flag]],NOT(ISBLANK(tblDetails[[#This Row],[Top Task Name]])))</f>
        <v>0</v>
      </c>
      <c r="T66" s="23" t="b">
        <f>OR(tblDetails[[#This Row],[Blank Row Flag]],NOT(ISBLANK(tblDetails[[#This Row],[Top Task Manager]])))</f>
        <v>0</v>
      </c>
      <c r="U66" s="23" t="b">
        <f>OR(tblDetails[[#This Row],[Blank Row Flag]],NOT(ISBLANK(tblDetails[[#This Row],[Requisition Approver]])))</f>
        <v>0</v>
      </c>
      <c r="V66" s="23" t="b">
        <f>OR(tblDetails[[#This Row],[Blank Row Flag]],NOT(ISBLANK(tblDetails[[#This Row],[Top Task Start Date]])))</f>
        <v>0</v>
      </c>
      <c r="W66" s="23" t="b">
        <f>OR(tblDetails[[#This Row],[Blank Row Flag]],NOT(ISBLANK(tblDetails[[#This Row],[Top Task End Date]])))</f>
        <v>0</v>
      </c>
      <c r="X6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6" s="23" t="b">
        <f>OR(tblDetails[[#This Row],[Blank Row Flag]],NOT(ISBLANK(tblDetails[[#This Row],[Sub Task Name]])))</f>
        <v>0</v>
      </c>
      <c r="Z66" s="23" t="b">
        <v>1</v>
      </c>
      <c r="AA66" s="23" t="b">
        <f>OR(tblDetails[[#This Row],[Blank Row Flag]],NOT(ISBLANK(tblDetails[[#This Row],[Budget Resource]])))</f>
        <v>0</v>
      </c>
      <c r="AB66" s="23" t="b">
        <f>OR(tblDetails[[#This Row],[Blank Row Flag]],NOT(ISBLANK(tblDetails[[#This Row],[Budget]])))</f>
        <v>0</v>
      </c>
      <c r="AC66" s="38" t="b">
        <f>OR(tblDetails[[#This Row],[Blank Row Flag]],NOT(ISBLANK(tblDetails[[#This Row],[Sub Task End Date]])))</f>
        <v>0</v>
      </c>
      <c r="AD66" s="38" t="b">
        <f>OR(tblDetails[[#This Row],[Blank Row Flag]],NOT(ISBLANK(tblDetails[[#This Row],[Sub Task Start Date]])))</f>
        <v>0</v>
      </c>
    </row>
    <row r="67" spans="1:30" x14ac:dyDescent="0.25">
      <c r="A67" s="32"/>
      <c r="B67" s="23" t="str">
        <f>IF(tblDetails[[#This Row],[Dep''t Code]]="","",VLOOKUP(tblDetails[[#This Row],[Dep''t Code]],Table5[],2,0))</f>
        <v/>
      </c>
      <c r="C67" s="32"/>
      <c r="D67" s="32"/>
      <c r="E67" s="32"/>
      <c r="F67" s="32"/>
      <c r="G67" s="33"/>
      <c r="H67" s="33"/>
      <c r="I67" s="32"/>
      <c r="J67" s="32"/>
      <c r="K67" s="32"/>
      <c r="L67" s="33"/>
      <c r="M67" s="33"/>
      <c r="N67" s="32"/>
      <c r="O67" s="35"/>
      <c r="P67" s="23" t="b">
        <f>COUNTA(tblDetails[[#This Row],[Dep''t Code]:[Budget]])=0</f>
        <v>0</v>
      </c>
      <c r="Q67" s="23" t="b">
        <f>OR(tblDetails[[#This Row],[Blank Row Flag]],NOT(ISBLANK(tblDetails[[#This Row],[Dep''t Code]])))</f>
        <v>0</v>
      </c>
      <c r="R6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7" s="23" t="b">
        <f>OR(tblDetails[[#This Row],[Blank Row Flag]],NOT(ISBLANK(tblDetails[[#This Row],[Top Task Name]])))</f>
        <v>0</v>
      </c>
      <c r="T67" s="23" t="b">
        <f>OR(tblDetails[[#This Row],[Blank Row Flag]],NOT(ISBLANK(tblDetails[[#This Row],[Top Task Manager]])))</f>
        <v>0</v>
      </c>
      <c r="U67" s="23" t="b">
        <f>OR(tblDetails[[#This Row],[Blank Row Flag]],NOT(ISBLANK(tblDetails[[#This Row],[Requisition Approver]])))</f>
        <v>0</v>
      </c>
      <c r="V67" s="23" t="b">
        <f>OR(tblDetails[[#This Row],[Blank Row Flag]],NOT(ISBLANK(tblDetails[[#This Row],[Top Task Start Date]])))</f>
        <v>0</v>
      </c>
      <c r="W67" s="23" t="b">
        <f>OR(tblDetails[[#This Row],[Blank Row Flag]],NOT(ISBLANK(tblDetails[[#This Row],[Top Task End Date]])))</f>
        <v>0</v>
      </c>
      <c r="X6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7" s="23" t="b">
        <f>OR(tblDetails[[#This Row],[Blank Row Flag]],NOT(ISBLANK(tblDetails[[#This Row],[Sub Task Name]])))</f>
        <v>0</v>
      </c>
      <c r="Z67" s="23" t="b">
        <v>1</v>
      </c>
      <c r="AA67" s="23" t="b">
        <f>OR(tblDetails[[#This Row],[Blank Row Flag]],NOT(ISBLANK(tblDetails[[#This Row],[Budget Resource]])))</f>
        <v>0</v>
      </c>
      <c r="AB67" s="23" t="b">
        <f>OR(tblDetails[[#This Row],[Blank Row Flag]],NOT(ISBLANK(tblDetails[[#This Row],[Budget]])))</f>
        <v>0</v>
      </c>
      <c r="AC67" s="38" t="b">
        <f>OR(tblDetails[[#This Row],[Blank Row Flag]],NOT(ISBLANK(tblDetails[[#This Row],[Sub Task End Date]])))</f>
        <v>0</v>
      </c>
      <c r="AD67" s="38" t="b">
        <f>OR(tblDetails[[#This Row],[Blank Row Flag]],NOT(ISBLANK(tblDetails[[#This Row],[Sub Task Start Date]])))</f>
        <v>0</v>
      </c>
    </row>
    <row r="68" spans="1:30" x14ac:dyDescent="0.25">
      <c r="A68" s="32"/>
      <c r="B68" s="23" t="str">
        <f>IF(tblDetails[[#This Row],[Dep''t Code]]="","",VLOOKUP(tblDetails[[#This Row],[Dep''t Code]],Table5[],2,0))</f>
        <v/>
      </c>
      <c r="C68" s="32"/>
      <c r="D68" s="32"/>
      <c r="E68" s="32"/>
      <c r="F68" s="32"/>
      <c r="G68" s="33"/>
      <c r="H68" s="33"/>
      <c r="I68" s="32"/>
      <c r="J68" s="32"/>
      <c r="K68" s="32"/>
      <c r="L68" s="33"/>
      <c r="M68" s="33"/>
      <c r="N68" s="32"/>
      <c r="O68" s="35"/>
      <c r="P68" s="23" t="b">
        <f>COUNTA(tblDetails[[#This Row],[Dep''t Code]:[Budget]])=0</f>
        <v>0</v>
      </c>
      <c r="Q68" s="23" t="b">
        <f>OR(tblDetails[[#This Row],[Blank Row Flag]],NOT(ISBLANK(tblDetails[[#This Row],[Dep''t Code]])))</f>
        <v>0</v>
      </c>
      <c r="R6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8" s="23" t="b">
        <f>OR(tblDetails[[#This Row],[Blank Row Flag]],NOT(ISBLANK(tblDetails[[#This Row],[Top Task Name]])))</f>
        <v>0</v>
      </c>
      <c r="T68" s="23" t="b">
        <f>OR(tblDetails[[#This Row],[Blank Row Flag]],NOT(ISBLANK(tblDetails[[#This Row],[Top Task Manager]])))</f>
        <v>0</v>
      </c>
      <c r="U68" s="23" t="b">
        <f>OR(tblDetails[[#This Row],[Blank Row Flag]],NOT(ISBLANK(tblDetails[[#This Row],[Requisition Approver]])))</f>
        <v>0</v>
      </c>
      <c r="V68" s="23" t="b">
        <f>OR(tblDetails[[#This Row],[Blank Row Flag]],NOT(ISBLANK(tblDetails[[#This Row],[Top Task Start Date]])))</f>
        <v>0</v>
      </c>
      <c r="W68" s="23" t="b">
        <f>OR(tblDetails[[#This Row],[Blank Row Flag]],NOT(ISBLANK(tblDetails[[#This Row],[Top Task End Date]])))</f>
        <v>0</v>
      </c>
      <c r="X6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8" s="23" t="b">
        <f>OR(tblDetails[[#This Row],[Blank Row Flag]],NOT(ISBLANK(tblDetails[[#This Row],[Sub Task Name]])))</f>
        <v>0</v>
      </c>
      <c r="Z68" s="23" t="b">
        <v>1</v>
      </c>
      <c r="AA68" s="23" t="b">
        <f>OR(tblDetails[[#This Row],[Blank Row Flag]],NOT(ISBLANK(tblDetails[[#This Row],[Budget Resource]])))</f>
        <v>0</v>
      </c>
      <c r="AB68" s="23" t="b">
        <f>OR(tblDetails[[#This Row],[Blank Row Flag]],NOT(ISBLANK(tblDetails[[#This Row],[Budget]])))</f>
        <v>0</v>
      </c>
      <c r="AC68" s="38" t="b">
        <f>OR(tblDetails[[#This Row],[Blank Row Flag]],NOT(ISBLANK(tblDetails[[#This Row],[Sub Task End Date]])))</f>
        <v>0</v>
      </c>
      <c r="AD68" s="38" t="b">
        <f>OR(tblDetails[[#This Row],[Blank Row Flag]],NOT(ISBLANK(tblDetails[[#This Row],[Sub Task Start Date]])))</f>
        <v>0</v>
      </c>
    </row>
    <row r="69" spans="1:30" x14ac:dyDescent="0.25">
      <c r="A69" s="32"/>
      <c r="B69" s="23" t="str">
        <f>IF(tblDetails[[#This Row],[Dep''t Code]]="","",VLOOKUP(tblDetails[[#This Row],[Dep''t Code]],Table5[],2,0))</f>
        <v/>
      </c>
      <c r="C69" s="32"/>
      <c r="D69" s="32"/>
      <c r="E69" s="32"/>
      <c r="F69" s="32"/>
      <c r="G69" s="33"/>
      <c r="H69" s="33"/>
      <c r="I69" s="32"/>
      <c r="J69" s="32"/>
      <c r="K69" s="32"/>
      <c r="L69" s="33"/>
      <c r="M69" s="33"/>
      <c r="N69" s="32"/>
      <c r="O69" s="35"/>
      <c r="P69" s="23" t="b">
        <f>COUNTA(tblDetails[[#This Row],[Dep''t Code]:[Budget]])=0</f>
        <v>0</v>
      </c>
      <c r="Q69" s="23" t="b">
        <f>OR(tblDetails[[#This Row],[Blank Row Flag]],NOT(ISBLANK(tblDetails[[#This Row],[Dep''t Code]])))</f>
        <v>0</v>
      </c>
      <c r="R6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9" s="23" t="b">
        <f>OR(tblDetails[[#This Row],[Blank Row Flag]],NOT(ISBLANK(tblDetails[[#This Row],[Top Task Name]])))</f>
        <v>0</v>
      </c>
      <c r="T69" s="23" t="b">
        <f>OR(tblDetails[[#This Row],[Blank Row Flag]],NOT(ISBLANK(tblDetails[[#This Row],[Top Task Manager]])))</f>
        <v>0</v>
      </c>
      <c r="U69" s="23" t="b">
        <f>OR(tblDetails[[#This Row],[Blank Row Flag]],NOT(ISBLANK(tblDetails[[#This Row],[Requisition Approver]])))</f>
        <v>0</v>
      </c>
      <c r="V69" s="23" t="b">
        <f>OR(tblDetails[[#This Row],[Blank Row Flag]],NOT(ISBLANK(tblDetails[[#This Row],[Top Task Start Date]])))</f>
        <v>0</v>
      </c>
      <c r="W69" s="23" t="b">
        <f>OR(tblDetails[[#This Row],[Blank Row Flag]],NOT(ISBLANK(tblDetails[[#This Row],[Top Task End Date]])))</f>
        <v>0</v>
      </c>
      <c r="X6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9" s="23" t="b">
        <f>OR(tblDetails[[#This Row],[Blank Row Flag]],NOT(ISBLANK(tblDetails[[#This Row],[Sub Task Name]])))</f>
        <v>0</v>
      </c>
      <c r="Z69" s="23" t="b">
        <v>1</v>
      </c>
      <c r="AA69" s="23" t="b">
        <f>OR(tblDetails[[#This Row],[Blank Row Flag]],NOT(ISBLANK(tblDetails[[#This Row],[Budget Resource]])))</f>
        <v>0</v>
      </c>
      <c r="AB69" s="23" t="b">
        <f>OR(tblDetails[[#This Row],[Blank Row Flag]],NOT(ISBLANK(tblDetails[[#This Row],[Budget]])))</f>
        <v>0</v>
      </c>
      <c r="AC69" s="38" t="b">
        <f>OR(tblDetails[[#This Row],[Blank Row Flag]],NOT(ISBLANK(tblDetails[[#This Row],[Sub Task End Date]])))</f>
        <v>0</v>
      </c>
      <c r="AD69" s="38" t="b">
        <f>OR(tblDetails[[#This Row],[Blank Row Flag]],NOT(ISBLANK(tblDetails[[#This Row],[Sub Task Start Date]])))</f>
        <v>0</v>
      </c>
    </row>
    <row r="70" spans="1:30" x14ac:dyDescent="0.25">
      <c r="A70" s="32"/>
      <c r="B70" s="23" t="str">
        <f>IF(tblDetails[[#This Row],[Dep''t Code]]="","",VLOOKUP(tblDetails[[#This Row],[Dep''t Code]],Table5[],2,0))</f>
        <v/>
      </c>
      <c r="C70" s="32"/>
      <c r="D70" s="32"/>
      <c r="E70" s="32"/>
      <c r="F70" s="32"/>
      <c r="G70" s="33"/>
      <c r="H70" s="33"/>
      <c r="I70" s="32"/>
      <c r="J70" s="32"/>
      <c r="K70" s="32"/>
      <c r="L70" s="33"/>
      <c r="M70" s="33"/>
      <c r="N70" s="32"/>
      <c r="O70" s="35"/>
      <c r="P70" s="23" t="b">
        <f>COUNTA(tblDetails[[#This Row],[Dep''t Code]:[Budget]])=0</f>
        <v>0</v>
      </c>
      <c r="Q70" s="23" t="b">
        <f>OR(tblDetails[[#This Row],[Blank Row Flag]],NOT(ISBLANK(tblDetails[[#This Row],[Dep''t Code]])))</f>
        <v>0</v>
      </c>
      <c r="R7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0" s="23" t="b">
        <f>OR(tblDetails[[#This Row],[Blank Row Flag]],NOT(ISBLANK(tblDetails[[#This Row],[Top Task Name]])))</f>
        <v>0</v>
      </c>
      <c r="T70" s="23" t="b">
        <f>OR(tblDetails[[#This Row],[Blank Row Flag]],NOT(ISBLANK(tblDetails[[#This Row],[Top Task Manager]])))</f>
        <v>0</v>
      </c>
      <c r="U70" s="23" t="b">
        <f>OR(tblDetails[[#This Row],[Blank Row Flag]],NOT(ISBLANK(tblDetails[[#This Row],[Requisition Approver]])))</f>
        <v>0</v>
      </c>
      <c r="V70" s="23" t="b">
        <f>OR(tblDetails[[#This Row],[Blank Row Flag]],NOT(ISBLANK(tblDetails[[#This Row],[Top Task Start Date]])))</f>
        <v>0</v>
      </c>
      <c r="W70" s="23" t="b">
        <f>OR(tblDetails[[#This Row],[Blank Row Flag]],NOT(ISBLANK(tblDetails[[#This Row],[Top Task End Date]])))</f>
        <v>0</v>
      </c>
      <c r="X7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0" s="23" t="b">
        <f>OR(tblDetails[[#This Row],[Blank Row Flag]],NOT(ISBLANK(tblDetails[[#This Row],[Sub Task Name]])))</f>
        <v>0</v>
      </c>
      <c r="Z70" s="23" t="b">
        <v>1</v>
      </c>
      <c r="AA70" s="23" t="b">
        <f>OR(tblDetails[[#This Row],[Blank Row Flag]],NOT(ISBLANK(tblDetails[[#This Row],[Budget Resource]])))</f>
        <v>0</v>
      </c>
      <c r="AB70" s="23" t="b">
        <f>OR(tblDetails[[#This Row],[Blank Row Flag]],NOT(ISBLANK(tblDetails[[#This Row],[Budget]])))</f>
        <v>0</v>
      </c>
      <c r="AC70" s="38" t="b">
        <f>OR(tblDetails[[#This Row],[Blank Row Flag]],NOT(ISBLANK(tblDetails[[#This Row],[Sub Task End Date]])))</f>
        <v>0</v>
      </c>
      <c r="AD70" s="38" t="b">
        <f>OR(tblDetails[[#This Row],[Blank Row Flag]],NOT(ISBLANK(tblDetails[[#This Row],[Sub Task Start Date]])))</f>
        <v>0</v>
      </c>
    </row>
    <row r="71" spans="1:30" x14ac:dyDescent="0.25">
      <c r="A71" s="32"/>
      <c r="B71" s="23" t="str">
        <f>IF(tblDetails[[#This Row],[Dep''t Code]]="","",VLOOKUP(tblDetails[[#This Row],[Dep''t Code]],Table5[],2,0))</f>
        <v/>
      </c>
      <c r="C71" s="32"/>
      <c r="D71" s="32"/>
      <c r="E71" s="32"/>
      <c r="F71" s="32"/>
      <c r="G71" s="33"/>
      <c r="H71" s="33"/>
      <c r="I71" s="32"/>
      <c r="J71" s="32"/>
      <c r="K71" s="32"/>
      <c r="L71" s="33"/>
      <c r="M71" s="33"/>
      <c r="N71" s="32"/>
      <c r="O71" s="35"/>
      <c r="P71" s="23" t="b">
        <f>COUNTA(tblDetails[[#This Row],[Dep''t Code]:[Budget]])=0</f>
        <v>0</v>
      </c>
      <c r="Q71" s="23" t="b">
        <f>OR(tblDetails[[#This Row],[Blank Row Flag]],NOT(ISBLANK(tblDetails[[#This Row],[Dep''t Code]])))</f>
        <v>0</v>
      </c>
      <c r="R7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1" s="23" t="b">
        <f>OR(tblDetails[[#This Row],[Blank Row Flag]],NOT(ISBLANK(tblDetails[[#This Row],[Top Task Name]])))</f>
        <v>0</v>
      </c>
      <c r="T71" s="23" t="b">
        <f>OR(tblDetails[[#This Row],[Blank Row Flag]],NOT(ISBLANK(tblDetails[[#This Row],[Top Task Manager]])))</f>
        <v>0</v>
      </c>
      <c r="U71" s="23" t="b">
        <f>OR(tblDetails[[#This Row],[Blank Row Flag]],NOT(ISBLANK(tblDetails[[#This Row],[Requisition Approver]])))</f>
        <v>0</v>
      </c>
      <c r="V71" s="23" t="b">
        <f>OR(tblDetails[[#This Row],[Blank Row Flag]],NOT(ISBLANK(tblDetails[[#This Row],[Top Task Start Date]])))</f>
        <v>0</v>
      </c>
      <c r="W71" s="23" t="b">
        <f>OR(tblDetails[[#This Row],[Blank Row Flag]],NOT(ISBLANK(tblDetails[[#This Row],[Top Task End Date]])))</f>
        <v>0</v>
      </c>
      <c r="X7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1" s="23" t="b">
        <f>OR(tblDetails[[#This Row],[Blank Row Flag]],NOT(ISBLANK(tblDetails[[#This Row],[Sub Task Name]])))</f>
        <v>0</v>
      </c>
      <c r="Z71" s="23" t="b">
        <v>1</v>
      </c>
      <c r="AA71" s="23" t="b">
        <f>OR(tblDetails[[#This Row],[Blank Row Flag]],NOT(ISBLANK(tblDetails[[#This Row],[Budget Resource]])))</f>
        <v>0</v>
      </c>
      <c r="AB71" s="23" t="b">
        <f>OR(tblDetails[[#This Row],[Blank Row Flag]],NOT(ISBLANK(tblDetails[[#This Row],[Budget]])))</f>
        <v>0</v>
      </c>
      <c r="AC71" s="38" t="b">
        <f>OR(tblDetails[[#This Row],[Blank Row Flag]],NOT(ISBLANK(tblDetails[[#This Row],[Sub Task End Date]])))</f>
        <v>0</v>
      </c>
      <c r="AD71" s="38" t="b">
        <f>OR(tblDetails[[#This Row],[Blank Row Flag]],NOT(ISBLANK(tblDetails[[#This Row],[Sub Task Start Date]])))</f>
        <v>0</v>
      </c>
    </row>
    <row r="72" spans="1:30" x14ac:dyDescent="0.25">
      <c r="A72" s="32"/>
      <c r="B72" s="23" t="str">
        <f>IF(tblDetails[[#This Row],[Dep''t Code]]="","",VLOOKUP(tblDetails[[#This Row],[Dep''t Code]],Table5[],2,0))</f>
        <v/>
      </c>
      <c r="C72" s="32"/>
      <c r="D72" s="32"/>
      <c r="E72" s="32"/>
      <c r="F72" s="32"/>
      <c r="G72" s="33"/>
      <c r="H72" s="33"/>
      <c r="I72" s="32"/>
      <c r="J72" s="32"/>
      <c r="K72" s="32"/>
      <c r="L72" s="33"/>
      <c r="M72" s="33"/>
      <c r="N72" s="32"/>
      <c r="O72" s="35"/>
      <c r="P72" s="23" t="b">
        <f>COUNTA(tblDetails[[#This Row],[Dep''t Code]:[Budget]])=0</f>
        <v>0</v>
      </c>
      <c r="Q72" s="23" t="b">
        <f>OR(tblDetails[[#This Row],[Blank Row Flag]],NOT(ISBLANK(tblDetails[[#This Row],[Dep''t Code]])))</f>
        <v>0</v>
      </c>
      <c r="R7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2" s="23" t="b">
        <f>OR(tblDetails[[#This Row],[Blank Row Flag]],NOT(ISBLANK(tblDetails[[#This Row],[Top Task Name]])))</f>
        <v>0</v>
      </c>
      <c r="T72" s="23" t="b">
        <f>OR(tblDetails[[#This Row],[Blank Row Flag]],NOT(ISBLANK(tblDetails[[#This Row],[Top Task Manager]])))</f>
        <v>0</v>
      </c>
      <c r="U72" s="23" t="b">
        <f>OR(tblDetails[[#This Row],[Blank Row Flag]],NOT(ISBLANK(tblDetails[[#This Row],[Requisition Approver]])))</f>
        <v>0</v>
      </c>
      <c r="V72" s="23" t="b">
        <f>OR(tblDetails[[#This Row],[Blank Row Flag]],NOT(ISBLANK(tblDetails[[#This Row],[Top Task Start Date]])))</f>
        <v>0</v>
      </c>
      <c r="W72" s="23" t="b">
        <f>OR(tblDetails[[#This Row],[Blank Row Flag]],NOT(ISBLANK(tblDetails[[#This Row],[Top Task End Date]])))</f>
        <v>0</v>
      </c>
      <c r="X7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2" s="23" t="b">
        <f>OR(tblDetails[[#This Row],[Blank Row Flag]],NOT(ISBLANK(tblDetails[[#This Row],[Sub Task Name]])))</f>
        <v>0</v>
      </c>
      <c r="Z72" s="23" t="b">
        <v>1</v>
      </c>
      <c r="AA72" s="23" t="b">
        <f>OR(tblDetails[[#This Row],[Blank Row Flag]],NOT(ISBLANK(tblDetails[[#This Row],[Budget Resource]])))</f>
        <v>0</v>
      </c>
      <c r="AB72" s="23" t="b">
        <f>OR(tblDetails[[#This Row],[Blank Row Flag]],NOT(ISBLANK(tblDetails[[#This Row],[Budget]])))</f>
        <v>0</v>
      </c>
      <c r="AC72" s="38" t="b">
        <f>OR(tblDetails[[#This Row],[Blank Row Flag]],NOT(ISBLANK(tblDetails[[#This Row],[Sub Task End Date]])))</f>
        <v>0</v>
      </c>
      <c r="AD72" s="38" t="b">
        <f>OR(tblDetails[[#This Row],[Blank Row Flag]],NOT(ISBLANK(tblDetails[[#This Row],[Sub Task Start Date]])))</f>
        <v>0</v>
      </c>
    </row>
    <row r="73" spans="1:30" x14ac:dyDescent="0.25">
      <c r="A73" s="32"/>
      <c r="B73" s="23" t="str">
        <f>IF(tblDetails[[#This Row],[Dep''t Code]]="","",VLOOKUP(tblDetails[[#This Row],[Dep''t Code]],Table5[],2,0))</f>
        <v/>
      </c>
      <c r="C73" s="32"/>
      <c r="D73" s="32"/>
      <c r="E73" s="32"/>
      <c r="F73" s="32"/>
      <c r="G73" s="33"/>
      <c r="H73" s="33"/>
      <c r="I73" s="32"/>
      <c r="J73" s="32"/>
      <c r="K73" s="32"/>
      <c r="L73" s="33"/>
      <c r="M73" s="33"/>
      <c r="N73" s="32"/>
      <c r="O73" s="35"/>
      <c r="P73" s="23" t="b">
        <f>COUNTA(tblDetails[[#This Row],[Dep''t Code]:[Budget]])=0</f>
        <v>0</v>
      </c>
      <c r="Q73" s="23" t="b">
        <f>OR(tblDetails[[#This Row],[Blank Row Flag]],NOT(ISBLANK(tblDetails[[#This Row],[Dep''t Code]])))</f>
        <v>0</v>
      </c>
      <c r="R7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3" s="23" t="b">
        <f>OR(tblDetails[[#This Row],[Blank Row Flag]],NOT(ISBLANK(tblDetails[[#This Row],[Top Task Name]])))</f>
        <v>0</v>
      </c>
      <c r="T73" s="23" t="b">
        <f>OR(tblDetails[[#This Row],[Blank Row Flag]],NOT(ISBLANK(tblDetails[[#This Row],[Top Task Manager]])))</f>
        <v>0</v>
      </c>
      <c r="U73" s="23" t="b">
        <f>OR(tblDetails[[#This Row],[Blank Row Flag]],NOT(ISBLANK(tblDetails[[#This Row],[Requisition Approver]])))</f>
        <v>0</v>
      </c>
      <c r="V73" s="23" t="b">
        <f>OR(tblDetails[[#This Row],[Blank Row Flag]],NOT(ISBLANK(tblDetails[[#This Row],[Top Task Start Date]])))</f>
        <v>0</v>
      </c>
      <c r="W73" s="23" t="b">
        <f>OR(tblDetails[[#This Row],[Blank Row Flag]],NOT(ISBLANK(tblDetails[[#This Row],[Top Task End Date]])))</f>
        <v>0</v>
      </c>
      <c r="X7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3" s="23" t="b">
        <f>OR(tblDetails[[#This Row],[Blank Row Flag]],NOT(ISBLANK(tblDetails[[#This Row],[Sub Task Name]])))</f>
        <v>0</v>
      </c>
      <c r="Z73" s="23" t="b">
        <v>1</v>
      </c>
      <c r="AA73" s="23" t="b">
        <f>OR(tblDetails[[#This Row],[Blank Row Flag]],NOT(ISBLANK(tblDetails[[#This Row],[Budget Resource]])))</f>
        <v>0</v>
      </c>
      <c r="AB73" s="23" t="b">
        <f>OR(tblDetails[[#This Row],[Blank Row Flag]],NOT(ISBLANK(tblDetails[[#This Row],[Budget]])))</f>
        <v>0</v>
      </c>
      <c r="AC73" s="38" t="b">
        <f>OR(tblDetails[[#This Row],[Blank Row Flag]],NOT(ISBLANK(tblDetails[[#This Row],[Sub Task End Date]])))</f>
        <v>0</v>
      </c>
      <c r="AD73" s="38" t="b">
        <f>OR(tblDetails[[#This Row],[Blank Row Flag]],NOT(ISBLANK(tblDetails[[#This Row],[Sub Task Start Date]])))</f>
        <v>0</v>
      </c>
    </row>
    <row r="74" spans="1:30" x14ac:dyDescent="0.25">
      <c r="A74" s="32"/>
      <c r="B74" s="23" t="str">
        <f>IF(tblDetails[[#This Row],[Dep''t Code]]="","",VLOOKUP(tblDetails[[#This Row],[Dep''t Code]],Table5[],2,0))</f>
        <v/>
      </c>
      <c r="C74" s="32"/>
      <c r="D74" s="32"/>
      <c r="E74" s="32"/>
      <c r="F74" s="32"/>
      <c r="G74" s="33"/>
      <c r="H74" s="33"/>
      <c r="I74" s="32"/>
      <c r="J74" s="32"/>
      <c r="K74" s="32"/>
      <c r="L74" s="33"/>
      <c r="M74" s="33"/>
      <c r="N74" s="32"/>
      <c r="O74" s="35"/>
      <c r="P74" s="23" t="b">
        <f>COUNTA(tblDetails[[#This Row],[Dep''t Code]:[Budget]])=0</f>
        <v>0</v>
      </c>
      <c r="Q74" s="23" t="b">
        <f>OR(tblDetails[[#This Row],[Blank Row Flag]],NOT(ISBLANK(tblDetails[[#This Row],[Dep''t Code]])))</f>
        <v>0</v>
      </c>
      <c r="R7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4" s="23" t="b">
        <f>OR(tblDetails[[#This Row],[Blank Row Flag]],NOT(ISBLANK(tblDetails[[#This Row],[Top Task Name]])))</f>
        <v>0</v>
      </c>
      <c r="T74" s="23" t="b">
        <f>OR(tblDetails[[#This Row],[Blank Row Flag]],NOT(ISBLANK(tblDetails[[#This Row],[Top Task Manager]])))</f>
        <v>0</v>
      </c>
      <c r="U74" s="23" t="b">
        <f>OR(tblDetails[[#This Row],[Blank Row Flag]],NOT(ISBLANK(tblDetails[[#This Row],[Requisition Approver]])))</f>
        <v>0</v>
      </c>
      <c r="V74" s="23" t="b">
        <f>OR(tblDetails[[#This Row],[Blank Row Flag]],NOT(ISBLANK(tblDetails[[#This Row],[Top Task Start Date]])))</f>
        <v>0</v>
      </c>
      <c r="W74" s="23" t="b">
        <f>OR(tblDetails[[#This Row],[Blank Row Flag]],NOT(ISBLANK(tblDetails[[#This Row],[Top Task End Date]])))</f>
        <v>0</v>
      </c>
      <c r="X7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4" s="23" t="b">
        <f>OR(tblDetails[[#This Row],[Blank Row Flag]],NOT(ISBLANK(tblDetails[[#This Row],[Sub Task Name]])))</f>
        <v>0</v>
      </c>
      <c r="Z74" s="23" t="b">
        <v>1</v>
      </c>
      <c r="AA74" s="23" t="b">
        <f>OR(tblDetails[[#This Row],[Blank Row Flag]],NOT(ISBLANK(tblDetails[[#This Row],[Budget Resource]])))</f>
        <v>0</v>
      </c>
      <c r="AB74" s="23" t="b">
        <f>OR(tblDetails[[#This Row],[Blank Row Flag]],NOT(ISBLANK(tblDetails[[#This Row],[Budget]])))</f>
        <v>0</v>
      </c>
      <c r="AC74" s="38" t="b">
        <f>OR(tblDetails[[#This Row],[Blank Row Flag]],NOT(ISBLANK(tblDetails[[#This Row],[Sub Task End Date]])))</f>
        <v>0</v>
      </c>
      <c r="AD74" s="38" t="b">
        <f>OR(tblDetails[[#This Row],[Blank Row Flag]],NOT(ISBLANK(tblDetails[[#This Row],[Sub Task Start Date]])))</f>
        <v>0</v>
      </c>
    </row>
    <row r="75" spans="1:30" x14ac:dyDescent="0.25">
      <c r="A75" s="32"/>
      <c r="B75" s="23" t="str">
        <f>IF(tblDetails[[#This Row],[Dep''t Code]]="","",VLOOKUP(tblDetails[[#This Row],[Dep''t Code]],Table5[],2,0))</f>
        <v/>
      </c>
      <c r="C75" s="32"/>
      <c r="D75" s="32"/>
      <c r="E75" s="32"/>
      <c r="F75" s="32"/>
      <c r="G75" s="33"/>
      <c r="H75" s="33"/>
      <c r="I75" s="32"/>
      <c r="J75" s="32"/>
      <c r="K75" s="32"/>
      <c r="L75" s="33"/>
      <c r="M75" s="33"/>
      <c r="N75" s="32"/>
      <c r="O75" s="35"/>
      <c r="P75" s="23" t="b">
        <f>COUNTA(tblDetails[[#This Row],[Dep''t Code]:[Budget]])=0</f>
        <v>0</v>
      </c>
      <c r="Q75" s="23" t="b">
        <f>OR(tblDetails[[#This Row],[Blank Row Flag]],NOT(ISBLANK(tblDetails[[#This Row],[Dep''t Code]])))</f>
        <v>0</v>
      </c>
      <c r="R7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5" s="23" t="b">
        <f>OR(tblDetails[[#This Row],[Blank Row Flag]],NOT(ISBLANK(tblDetails[[#This Row],[Top Task Name]])))</f>
        <v>0</v>
      </c>
      <c r="T75" s="23" t="b">
        <f>OR(tblDetails[[#This Row],[Blank Row Flag]],NOT(ISBLANK(tblDetails[[#This Row],[Top Task Manager]])))</f>
        <v>0</v>
      </c>
      <c r="U75" s="23" t="b">
        <f>OR(tblDetails[[#This Row],[Blank Row Flag]],NOT(ISBLANK(tblDetails[[#This Row],[Requisition Approver]])))</f>
        <v>0</v>
      </c>
      <c r="V75" s="23" t="b">
        <f>OR(tblDetails[[#This Row],[Blank Row Flag]],NOT(ISBLANK(tblDetails[[#This Row],[Top Task Start Date]])))</f>
        <v>0</v>
      </c>
      <c r="W75" s="23" t="b">
        <f>OR(tblDetails[[#This Row],[Blank Row Flag]],NOT(ISBLANK(tblDetails[[#This Row],[Top Task End Date]])))</f>
        <v>0</v>
      </c>
      <c r="X7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5" s="23" t="b">
        <f>OR(tblDetails[[#This Row],[Blank Row Flag]],NOT(ISBLANK(tblDetails[[#This Row],[Sub Task Name]])))</f>
        <v>0</v>
      </c>
      <c r="Z75" s="23" t="b">
        <v>1</v>
      </c>
      <c r="AA75" s="23" t="b">
        <f>OR(tblDetails[[#This Row],[Blank Row Flag]],NOT(ISBLANK(tblDetails[[#This Row],[Budget Resource]])))</f>
        <v>0</v>
      </c>
      <c r="AB75" s="23" t="b">
        <f>OR(tblDetails[[#This Row],[Blank Row Flag]],NOT(ISBLANK(tblDetails[[#This Row],[Budget]])))</f>
        <v>0</v>
      </c>
      <c r="AC75" s="38" t="b">
        <f>OR(tblDetails[[#This Row],[Blank Row Flag]],NOT(ISBLANK(tblDetails[[#This Row],[Sub Task End Date]])))</f>
        <v>0</v>
      </c>
      <c r="AD75" s="38" t="b">
        <f>OR(tblDetails[[#This Row],[Blank Row Flag]],NOT(ISBLANK(tblDetails[[#This Row],[Sub Task Start Date]])))</f>
        <v>0</v>
      </c>
    </row>
    <row r="76" spans="1:30" x14ac:dyDescent="0.25">
      <c r="A76" s="32"/>
      <c r="B76" s="23" t="str">
        <f>IF(tblDetails[[#This Row],[Dep''t Code]]="","",VLOOKUP(tblDetails[[#This Row],[Dep''t Code]],Table5[],2,0))</f>
        <v/>
      </c>
      <c r="C76" s="32"/>
      <c r="D76" s="32"/>
      <c r="E76" s="32"/>
      <c r="F76" s="32"/>
      <c r="G76" s="33"/>
      <c r="H76" s="33"/>
      <c r="I76" s="32"/>
      <c r="J76" s="32"/>
      <c r="K76" s="32"/>
      <c r="L76" s="33"/>
      <c r="M76" s="33"/>
      <c r="N76" s="32"/>
      <c r="O76" s="35"/>
      <c r="P76" s="23" t="b">
        <f>COUNTA(tblDetails[[#This Row],[Dep''t Code]:[Budget]])=0</f>
        <v>0</v>
      </c>
      <c r="Q76" s="23" t="b">
        <f>OR(tblDetails[[#This Row],[Blank Row Flag]],NOT(ISBLANK(tblDetails[[#This Row],[Dep''t Code]])))</f>
        <v>0</v>
      </c>
      <c r="R7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6" s="23" t="b">
        <f>OR(tblDetails[[#This Row],[Blank Row Flag]],NOT(ISBLANK(tblDetails[[#This Row],[Top Task Name]])))</f>
        <v>0</v>
      </c>
      <c r="T76" s="23" t="b">
        <f>OR(tblDetails[[#This Row],[Blank Row Flag]],NOT(ISBLANK(tblDetails[[#This Row],[Top Task Manager]])))</f>
        <v>0</v>
      </c>
      <c r="U76" s="23" t="b">
        <f>OR(tblDetails[[#This Row],[Blank Row Flag]],NOT(ISBLANK(tblDetails[[#This Row],[Requisition Approver]])))</f>
        <v>0</v>
      </c>
      <c r="V76" s="23" t="b">
        <f>OR(tblDetails[[#This Row],[Blank Row Flag]],NOT(ISBLANK(tblDetails[[#This Row],[Top Task Start Date]])))</f>
        <v>0</v>
      </c>
      <c r="W76" s="23" t="b">
        <f>OR(tblDetails[[#This Row],[Blank Row Flag]],NOT(ISBLANK(tblDetails[[#This Row],[Top Task End Date]])))</f>
        <v>0</v>
      </c>
      <c r="X7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6" s="23" t="b">
        <f>OR(tblDetails[[#This Row],[Blank Row Flag]],NOT(ISBLANK(tblDetails[[#This Row],[Sub Task Name]])))</f>
        <v>0</v>
      </c>
      <c r="Z76" s="23" t="b">
        <v>1</v>
      </c>
      <c r="AA76" s="23" t="b">
        <f>OR(tblDetails[[#This Row],[Blank Row Flag]],NOT(ISBLANK(tblDetails[[#This Row],[Budget Resource]])))</f>
        <v>0</v>
      </c>
      <c r="AB76" s="23" t="b">
        <f>OR(tblDetails[[#This Row],[Blank Row Flag]],NOT(ISBLANK(tblDetails[[#This Row],[Budget]])))</f>
        <v>0</v>
      </c>
      <c r="AC76" s="38" t="b">
        <f>OR(tblDetails[[#This Row],[Blank Row Flag]],NOT(ISBLANK(tblDetails[[#This Row],[Sub Task End Date]])))</f>
        <v>0</v>
      </c>
      <c r="AD76" s="38" t="b">
        <f>OR(tblDetails[[#This Row],[Blank Row Flag]],NOT(ISBLANK(tblDetails[[#This Row],[Sub Task Start Date]])))</f>
        <v>0</v>
      </c>
    </row>
    <row r="77" spans="1:30" x14ac:dyDescent="0.25">
      <c r="A77" s="32"/>
      <c r="B77" s="23" t="str">
        <f>IF(tblDetails[[#This Row],[Dep''t Code]]="","",VLOOKUP(tblDetails[[#This Row],[Dep''t Code]],Table5[],2,0))</f>
        <v/>
      </c>
      <c r="C77" s="32"/>
      <c r="D77" s="32"/>
      <c r="E77" s="32"/>
      <c r="F77" s="32"/>
      <c r="G77" s="33"/>
      <c r="H77" s="33"/>
      <c r="I77" s="32"/>
      <c r="J77" s="32"/>
      <c r="K77" s="32"/>
      <c r="L77" s="33"/>
      <c r="M77" s="33"/>
      <c r="N77" s="32"/>
      <c r="O77" s="35"/>
      <c r="P77" s="23" t="b">
        <f>COUNTA(tblDetails[[#This Row],[Dep''t Code]:[Budget]])=0</f>
        <v>0</v>
      </c>
      <c r="Q77" s="23" t="b">
        <f>OR(tblDetails[[#This Row],[Blank Row Flag]],NOT(ISBLANK(tblDetails[[#This Row],[Dep''t Code]])))</f>
        <v>0</v>
      </c>
      <c r="R7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7" s="23" t="b">
        <f>OR(tblDetails[[#This Row],[Blank Row Flag]],NOT(ISBLANK(tblDetails[[#This Row],[Top Task Name]])))</f>
        <v>0</v>
      </c>
      <c r="T77" s="23" t="b">
        <f>OR(tblDetails[[#This Row],[Blank Row Flag]],NOT(ISBLANK(tblDetails[[#This Row],[Top Task Manager]])))</f>
        <v>0</v>
      </c>
      <c r="U77" s="23" t="b">
        <f>OR(tblDetails[[#This Row],[Blank Row Flag]],NOT(ISBLANK(tblDetails[[#This Row],[Requisition Approver]])))</f>
        <v>0</v>
      </c>
      <c r="V77" s="23" t="b">
        <f>OR(tblDetails[[#This Row],[Blank Row Flag]],NOT(ISBLANK(tblDetails[[#This Row],[Top Task Start Date]])))</f>
        <v>0</v>
      </c>
      <c r="W77" s="23" t="b">
        <f>OR(tblDetails[[#This Row],[Blank Row Flag]],NOT(ISBLANK(tblDetails[[#This Row],[Top Task End Date]])))</f>
        <v>0</v>
      </c>
      <c r="X7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7" s="23" t="b">
        <f>OR(tblDetails[[#This Row],[Blank Row Flag]],NOT(ISBLANK(tblDetails[[#This Row],[Sub Task Name]])))</f>
        <v>0</v>
      </c>
      <c r="Z77" s="23" t="b">
        <v>1</v>
      </c>
      <c r="AA77" s="23" t="b">
        <f>OR(tblDetails[[#This Row],[Blank Row Flag]],NOT(ISBLANK(tblDetails[[#This Row],[Budget Resource]])))</f>
        <v>0</v>
      </c>
      <c r="AB77" s="23" t="b">
        <f>OR(tblDetails[[#This Row],[Blank Row Flag]],NOT(ISBLANK(tblDetails[[#This Row],[Budget]])))</f>
        <v>0</v>
      </c>
      <c r="AC77" s="38" t="b">
        <f>OR(tblDetails[[#This Row],[Blank Row Flag]],NOT(ISBLANK(tblDetails[[#This Row],[Sub Task End Date]])))</f>
        <v>0</v>
      </c>
      <c r="AD77" s="38" t="b">
        <f>OR(tblDetails[[#This Row],[Blank Row Flag]],NOT(ISBLANK(tblDetails[[#This Row],[Sub Task Start Date]])))</f>
        <v>0</v>
      </c>
    </row>
    <row r="78" spans="1:30" x14ac:dyDescent="0.25">
      <c r="A78" s="32"/>
      <c r="B78" s="23" t="str">
        <f>IF(tblDetails[[#This Row],[Dep''t Code]]="","",VLOOKUP(tblDetails[[#This Row],[Dep''t Code]],Table5[],2,0))</f>
        <v/>
      </c>
      <c r="C78" s="32"/>
      <c r="D78" s="32"/>
      <c r="E78" s="32"/>
      <c r="F78" s="32"/>
      <c r="G78" s="33"/>
      <c r="H78" s="33"/>
      <c r="I78" s="32"/>
      <c r="J78" s="32"/>
      <c r="K78" s="32"/>
      <c r="L78" s="33"/>
      <c r="M78" s="33"/>
      <c r="N78" s="32"/>
      <c r="O78" s="35"/>
      <c r="P78" s="23" t="b">
        <f>COUNTA(tblDetails[[#This Row],[Dep''t Code]:[Budget]])=0</f>
        <v>0</v>
      </c>
      <c r="Q78" s="23" t="b">
        <f>OR(tblDetails[[#This Row],[Blank Row Flag]],NOT(ISBLANK(tblDetails[[#This Row],[Dep''t Code]])))</f>
        <v>0</v>
      </c>
      <c r="R7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8" s="23" t="b">
        <f>OR(tblDetails[[#This Row],[Blank Row Flag]],NOT(ISBLANK(tblDetails[[#This Row],[Top Task Name]])))</f>
        <v>0</v>
      </c>
      <c r="T78" s="23" t="b">
        <f>OR(tblDetails[[#This Row],[Blank Row Flag]],NOT(ISBLANK(tblDetails[[#This Row],[Top Task Manager]])))</f>
        <v>0</v>
      </c>
      <c r="U78" s="23" t="b">
        <f>OR(tblDetails[[#This Row],[Blank Row Flag]],NOT(ISBLANK(tblDetails[[#This Row],[Requisition Approver]])))</f>
        <v>0</v>
      </c>
      <c r="V78" s="23" t="b">
        <f>OR(tblDetails[[#This Row],[Blank Row Flag]],NOT(ISBLANK(tblDetails[[#This Row],[Top Task Start Date]])))</f>
        <v>0</v>
      </c>
      <c r="W78" s="23" t="b">
        <f>OR(tblDetails[[#This Row],[Blank Row Flag]],NOT(ISBLANK(tblDetails[[#This Row],[Top Task End Date]])))</f>
        <v>0</v>
      </c>
      <c r="X7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8" s="23" t="b">
        <f>OR(tblDetails[[#This Row],[Blank Row Flag]],NOT(ISBLANK(tblDetails[[#This Row],[Sub Task Name]])))</f>
        <v>0</v>
      </c>
      <c r="Z78" s="23" t="b">
        <v>1</v>
      </c>
      <c r="AA78" s="23" t="b">
        <f>OR(tblDetails[[#This Row],[Blank Row Flag]],NOT(ISBLANK(tblDetails[[#This Row],[Budget Resource]])))</f>
        <v>0</v>
      </c>
      <c r="AB78" s="23" t="b">
        <f>OR(tblDetails[[#This Row],[Blank Row Flag]],NOT(ISBLANK(tblDetails[[#This Row],[Budget]])))</f>
        <v>0</v>
      </c>
      <c r="AC78" s="38" t="b">
        <f>OR(tblDetails[[#This Row],[Blank Row Flag]],NOT(ISBLANK(tblDetails[[#This Row],[Sub Task End Date]])))</f>
        <v>0</v>
      </c>
      <c r="AD78" s="38" t="b">
        <f>OR(tblDetails[[#This Row],[Blank Row Flag]],NOT(ISBLANK(tblDetails[[#This Row],[Sub Task Start Date]])))</f>
        <v>0</v>
      </c>
    </row>
    <row r="79" spans="1:30" x14ac:dyDescent="0.25">
      <c r="A79" s="32"/>
      <c r="B79" s="23" t="str">
        <f>IF(tblDetails[[#This Row],[Dep''t Code]]="","",VLOOKUP(tblDetails[[#This Row],[Dep''t Code]],Table5[],2,0))</f>
        <v/>
      </c>
      <c r="C79" s="32"/>
      <c r="D79" s="32"/>
      <c r="E79" s="32"/>
      <c r="F79" s="32"/>
      <c r="G79" s="33"/>
      <c r="H79" s="33"/>
      <c r="I79" s="32"/>
      <c r="J79" s="32"/>
      <c r="K79" s="32"/>
      <c r="L79" s="33"/>
      <c r="M79" s="33"/>
      <c r="N79" s="32"/>
      <c r="O79" s="35"/>
      <c r="P79" s="23" t="b">
        <f>COUNTA(tblDetails[[#This Row],[Dep''t Code]:[Budget]])=0</f>
        <v>0</v>
      </c>
      <c r="Q79" s="23" t="b">
        <f>OR(tblDetails[[#This Row],[Blank Row Flag]],NOT(ISBLANK(tblDetails[[#This Row],[Dep''t Code]])))</f>
        <v>0</v>
      </c>
      <c r="R7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9" s="23" t="b">
        <f>OR(tblDetails[[#This Row],[Blank Row Flag]],NOT(ISBLANK(tblDetails[[#This Row],[Top Task Name]])))</f>
        <v>0</v>
      </c>
      <c r="T79" s="23" t="b">
        <f>OR(tblDetails[[#This Row],[Blank Row Flag]],NOT(ISBLANK(tblDetails[[#This Row],[Top Task Manager]])))</f>
        <v>0</v>
      </c>
      <c r="U79" s="23" t="b">
        <f>OR(tblDetails[[#This Row],[Blank Row Flag]],NOT(ISBLANK(tblDetails[[#This Row],[Requisition Approver]])))</f>
        <v>0</v>
      </c>
      <c r="V79" s="23" t="b">
        <f>OR(tblDetails[[#This Row],[Blank Row Flag]],NOT(ISBLANK(tblDetails[[#This Row],[Top Task Start Date]])))</f>
        <v>0</v>
      </c>
      <c r="W79" s="23" t="b">
        <f>OR(tblDetails[[#This Row],[Blank Row Flag]],NOT(ISBLANK(tblDetails[[#This Row],[Top Task End Date]])))</f>
        <v>0</v>
      </c>
      <c r="X7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9" s="23" t="b">
        <f>OR(tblDetails[[#This Row],[Blank Row Flag]],NOT(ISBLANK(tblDetails[[#This Row],[Sub Task Name]])))</f>
        <v>0</v>
      </c>
      <c r="Z79" s="23" t="b">
        <v>1</v>
      </c>
      <c r="AA79" s="23" t="b">
        <f>OR(tblDetails[[#This Row],[Blank Row Flag]],NOT(ISBLANK(tblDetails[[#This Row],[Budget Resource]])))</f>
        <v>0</v>
      </c>
      <c r="AB79" s="23" t="b">
        <f>OR(tblDetails[[#This Row],[Blank Row Flag]],NOT(ISBLANK(tblDetails[[#This Row],[Budget]])))</f>
        <v>0</v>
      </c>
      <c r="AC79" s="38" t="b">
        <f>OR(tblDetails[[#This Row],[Blank Row Flag]],NOT(ISBLANK(tblDetails[[#This Row],[Sub Task End Date]])))</f>
        <v>0</v>
      </c>
      <c r="AD79" s="38" t="b">
        <f>OR(tblDetails[[#This Row],[Blank Row Flag]],NOT(ISBLANK(tblDetails[[#This Row],[Sub Task Start Date]])))</f>
        <v>0</v>
      </c>
    </row>
    <row r="80" spans="1:30" x14ac:dyDescent="0.25">
      <c r="A80" s="32"/>
      <c r="B80" s="23" t="str">
        <f>IF(tblDetails[[#This Row],[Dep''t Code]]="","",VLOOKUP(tblDetails[[#This Row],[Dep''t Code]],Table5[],2,0))</f>
        <v/>
      </c>
      <c r="C80" s="32"/>
      <c r="D80" s="32"/>
      <c r="E80" s="32"/>
      <c r="F80" s="32"/>
      <c r="G80" s="33"/>
      <c r="H80" s="33"/>
      <c r="I80" s="32"/>
      <c r="J80" s="32"/>
      <c r="K80" s="32"/>
      <c r="L80" s="33"/>
      <c r="M80" s="33"/>
      <c r="N80" s="32"/>
      <c r="O80" s="35"/>
      <c r="P80" s="23" t="b">
        <f>COUNTA(tblDetails[[#This Row],[Dep''t Code]:[Budget]])=0</f>
        <v>0</v>
      </c>
      <c r="Q80" s="23" t="b">
        <f>OR(tblDetails[[#This Row],[Blank Row Flag]],NOT(ISBLANK(tblDetails[[#This Row],[Dep''t Code]])))</f>
        <v>0</v>
      </c>
      <c r="R8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0" s="23" t="b">
        <f>OR(tblDetails[[#This Row],[Blank Row Flag]],NOT(ISBLANK(tblDetails[[#This Row],[Top Task Name]])))</f>
        <v>0</v>
      </c>
      <c r="T80" s="23" t="b">
        <f>OR(tblDetails[[#This Row],[Blank Row Flag]],NOT(ISBLANK(tblDetails[[#This Row],[Top Task Manager]])))</f>
        <v>0</v>
      </c>
      <c r="U80" s="23" t="b">
        <f>OR(tblDetails[[#This Row],[Blank Row Flag]],NOT(ISBLANK(tblDetails[[#This Row],[Requisition Approver]])))</f>
        <v>0</v>
      </c>
      <c r="V80" s="23" t="b">
        <f>OR(tblDetails[[#This Row],[Blank Row Flag]],NOT(ISBLANK(tblDetails[[#This Row],[Top Task Start Date]])))</f>
        <v>0</v>
      </c>
      <c r="W80" s="23" t="b">
        <f>OR(tblDetails[[#This Row],[Blank Row Flag]],NOT(ISBLANK(tblDetails[[#This Row],[Top Task End Date]])))</f>
        <v>0</v>
      </c>
      <c r="X8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0" s="23" t="b">
        <f>OR(tblDetails[[#This Row],[Blank Row Flag]],NOT(ISBLANK(tblDetails[[#This Row],[Sub Task Name]])))</f>
        <v>0</v>
      </c>
      <c r="Z80" s="23" t="b">
        <v>1</v>
      </c>
      <c r="AA80" s="23" t="b">
        <f>OR(tblDetails[[#This Row],[Blank Row Flag]],NOT(ISBLANK(tblDetails[[#This Row],[Budget Resource]])))</f>
        <v>0</v>
      </c>
      <c r="AB80" s="23" t="b">
        <f>OR(tblDetails[[#This Row],[Blank Row Flag]],NOT(ISBLANK(tblDetails[[#This Row],[Budget]])))</f>
        <v>0</v>
      </c>
      <c r="AC80" s="38" t="b">
        <f>OR(tblDetails[[#This Row],[Blank Row Flag]],NOT(ISBLANK(tblDetails[[#This Row],[Sub Task End Date]])))</f>
        <v>0</v>
      </c>
      <c r="AD80" s="38" t="b">
        <f>OR(tblDetails[[#This Row],[Blank Row Flag]],NOT(ISBLANK(tblDetails[[#This Row],[Sub Task Start Date]])))</f>
        <v>0</v>
      </c>
    </row>
    <row r="81" spans="1:30" x14ac:dyDescent="0.25">
      <c r="A81" s="32"/>
      <c r="B81" s="23" t="str">
        <f>IF(tblDetails[[#This Row],[Dep''t Code]]="","",VLOOKUP(tblDetails[[#This Row],[Dep''t Code]],Table5[],2,0))</f>
        <v/>
      </c>
      <c r="C81" s="32"/>
      <c r="D81" s="32"/>
      <c r="E81" s="32"/>
      <c r="F81" s="32"/>
      <c r="G81" s="33"/>
      <c r="H81" s="33"/>
      <c r="I81" s="32"/>
      <c r="J81" s="32"/>
      <c r="K81" s="32"/>
      <c r="L81" s="33"/>
      <c r="M81" s="33"/>
      <c r="N81" s="32"/>
      <c r="O81" s="35"/>
      <c r="P81" s="23" t="b">
        <f>COUNTA(tblDetails[[#This Row],[Dep''t Code]:[Budget]])=0</f>
        <v>0</v>
      </c>
      <c r="Q81" s="23" t="b">
        <f>OR(tblDetails[[#This Row],[Blank Row Flag]],NOT(ISBLANK(tblDetails[[#This Row],[Dep''t Code]])))</f>
        <v>0</v>
      </c>
      <c r="R8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1" s="23" t="b">
        <f>OR(tblDetails[[#This Row],[Blank Row Flag]],NOT(ISBLANK(tblDetails[[#This Row],[Top Task Name]])))</f>
        <v>0</v>
      </c>
      <c r="T81" s="23" t="b">
        <f>OR(tblDetails[[#This Row],[Blank Row Flag]],NOT(ISBLANK(tblDetails[[#This Row],[Top Task Manager]])))</f>
        <v>0</v>
      </c>
      <c r="U81" s="23" t="b">
        <f>OR(tblDetails[[#This Row],[Blank Row Flag]],NOT(ISBLANK(tblDetails[[#This Row],[Requisition Approver]])))</f>
        <v>0</v>
      </c>
      <c r="V81" s="23" t="b">
        <f>OR(tblDetails[[#This Row],[Blank Row Flag]],NOT(ISBLANK(tblDetails[[#This Row],[Top Task Start Date]])))</f>
        <v>0</v>
      </c>
      <c r="W81" s="23" t="b">
        <f>OR(tblDetails[[#This Row],[Blank Row Flag]],NOT(ISBLANK(tblDetails[[#This Row],[Top Task End Date]])))</f>
        <v>0</v>
      </c>
      <c r="X8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1" s="23" t="b">
        <f>OR(tblDetails[[#This Row],[Blank Row Flag]],NOT(ISBLANK(tblDetails[[#This Row],[Sub Task Name]])))</f>
        <v>0</v>
      </c>
      <c r="Z81" s="23" t="b">
        <v>1</v>
      </c>
      <c r="AA81" s="23" t="b">
        <f>OR(tblDetails[[#This Row],[Blank Row Flag]],NOT(ISBLANK(tblDetails[[#This Row],[Budget Resource]])))</f>
        <v>0</v>
      </c>
      <c r="AB81" s="23" t="b">
        <f>OR(tblDetails[[#This Row],[Blank Row Flag]],NOT(ISBLANK(tblDetails[[#This Row],[Budget]])))</f>
        <v>0</v>
      </c>
      <c r="AC81" s="38" t="b">
        <f>OR(tblDetails[[#This Row],[Blank Row Flag]],NOT(ISBLANK(tblDetails[[#This Row],[Sub Task End Date]])))</f>
        <v>0</v>
      </c>
      <c r="AD81" s="38" t="b">
        <f>OR(tblDetails[[#This Row],[Blank Row Flag]],NOT(ISBLANK(tblDetails[[#This Row],[Sub Task Start Date]])))</f>
        <v>0</v>
      </c>
    </row>
    <row r="82" spans="1:30" x14ac:dyDescent="0.25">
      <c r="A82" s="32"/>
      <c r="B82" s="23" t="str">
        <f>IF(tblDetails[[#This Row],[Dep''t Code]]="","",VLOOKUP(tblDetails[[#This Row],[Dep''t Code]],Table5[],2,0))</f>
        <v/>
      </c>
      <c r="C82" s="32"/>
      <c r="D82" s="32"/>
      <c r="E82" s="32"/>
      <c r="F82" s="32"/>
      <c r="G82" s="33"/>
      <c r="H82" s="33"/>
      <c r="I82" s="32"/>
      <c r="J82" s="32"/>
      <c r="K82" s="32"/>
      <c r="L82" s="33"/>
      <c r="M82" s="33"/>
      <c r="N82" s="32"/>
      <c r="O82" s="35"/>
      <c r="P82" s="23" t="b">
        <f>COUNTA(tblDetails[[#This Row],[Dep''t Code]:[Budget]])=0</f>
        <v>0</v>
      </c>
      <c r="Q82" s="23" t="b">
        <f>OR(tblDetails[[#This Row],[Blank Row Flag]],NOT(ISBLANK(tblDetails[[#This Row],[Dep''t Code]])))</f>
        <v>0</v>
      </c>
      <c r="R8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2" s="23" t="b">
        <f>OR(tblDetails[[#This Row],[Blank Row Flag]],NOT(ISBLANK(tblDetails[[#This Row],[Top Task Name]])))</f>
        <v>0</v>
      </c>
      <c r="T82" s="23" t="b">
        <f>OR(tblDetails[[#This Row],[Blank Row Flag]],NOT(ISBLANK(tblDetails[[#This Row],[Top Task Manager]])))</f>
        <v>0</v>
      </c>
      <c r="U82" s="23" t="b">
        <f>OR(tblDetails[[#This Row],[Blank Row Flag]],NOT(ISBLANK(tblDetails[[#This Row],[Requisition Approver]])))</f>
        <v>0</v>
      </c>
      <c r="V82" s="23" t="b">
        <f>OR(tblDetails[[#This Row],[Blank Row Flag]],NOT(ISBLANK(tblDetails[[#This Row],[Top Task Start Date]])))</f>
        <v>0</v>
      </c>
      <c r="W82" s="23" t="b">
        <f>OR(tblDetails[[#This Row],[Blank Row Flag]],NOT(ISBLANK(tblDetails[[#This Row],[Top Task End Date]])))</f>
        <v>0</v>
      </c>
      <c r="X8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2" s="23" t="b">
        <f>OR(tblDetails[[#This Row],[Blank Row Flag]],NOT(ISBLANK(tblDetails[[#This Row],[Sub Task Name]])))</f>
        <v>0</v>
      </c>
      <c r="Z82" s="23" t="b">
        <v>1</v>
      </c>
      <c r="AA82" s="23" t="b">
        <f>OR(tblDetails[[#This Row],[Blank Row Flag]],NOT(ISBLANK(tblDetails[[#This Row],[Budget Resource]])))</f>
        <v>0</v>
      </c>
      <c r="AB82" s="23" t="b">
        <f>OR(tblDetails[[#This Row],[Blank Row Flag]],NOT(ISBLANK(tblDetails[[#This Row],[Budget]])))</f>
        <v>0</v>
      </c>
      <c r="AC82" s="38" t="b">
        <f>OR(tblDetails[[#This Row],[Blank Row Flag]],NOT(ISBLANK(tblDetails[[#This Row],[Sub Task End Date]])))</f>
        <v>0</v>
      </c>
      <c r="AD82" s="38" t="b">
        <f>OR(tblDetails[[#This Row],[Blank Row Flag]],NOT(ISBLANK(tblDetails[[#This Row],[Sub Task Start Date]])))</f>
        <v>0</v>
      </c>
    </row>
    <row r="83" spans="1:30" x14ac:dyDescent="0.25">
      <c r="A83" s="32"/>
      <c r="B83" s="23" t="str">
        <f>IF(tblDetails[[#This Row],[Dep''t Code]]="","",VLOOKUP(tblDetails[[#This Row],[Dep''t Code]],Table5[],2,0))</f>
        <v/>
      </c>
      <c r="C83" s="32"/>
      <c r="D83" s="32"/>
      <c r="E83" s="32"/>
      <c r="F83" s="32"/>
      <c r="G83" s="33"/>
      <c r="H83" s="33"/>
      <c r="I83" s="32"/>
      <c r="J83" s="32"/>
      <c r="K83" s="32"/>
      <c r="L83" s="33"/>
      <c r="M83" s="33"/>
      <c r="N83" s="32"/>
      <c r="O83" s="35"/>
      <c r="P83" s="23" t="b">
        <f>COUNTA(tblDetails[[#This Row],[Dep''t Code]:[Budget]])=0</f>
        <v>0</v>
      </c>
      <c r="Q83" s="23" t="b">
        <f>OR(tblDetails[[#This Row],[Blank Row Flag]],NOT(ISBLANK(tblDetails[[#This Row],[Dep''t Code]])))</f>
        <v>0</v>
      </c>
      <c r="R8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3" s="23" t="b">
        <f>OR(tblDetails[[#This Row],[Blank Row Flag]],NOT(ISBLANK(tblDetails[[#This Row],[Top Task Name]])))</f>
        <v>0</v>
      </c>
      <c r="T83" s="23" t="b">
        <f>OR(tblDetails[[#This Row],[Blank Row Flag]],NOT(ISBLANK(tblDetails[[#This Row],[Top Task Manager]])))</f>
        <v>0</v>
      </c>
      <c r="U83" s="23" t="b">
        <f>OR(tblDetails[[#This Row],[Blank Row Flag]],NOT(ISBLANK(tblDetails[[#This Row],[Requisition Approver]])))</f>
        <v>0</v>
      </c>
      <c r="V83" s="23" t="b">
        <f>OR(tblDetails[[#This Row],[Blank Row Flag]],NOT(ISBLANK(tblDetails[[#This Row],[Top Task Start Date]])))</f>
        <v>0</v>
      </c>
      <c r="W83" s="23" t="b">
        <f>OR(tblDetails[[#This Row],[Blank Row Flag]],NOT(ISBLANK(tblDetails[[#This Row],[Top Task End Date]])))</f>
        <v>0</v>
      </c>
      <c r="X8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3" s="23" t="b">
        <f>OR(tblDetails[[#This Row],[Blank Row Flag]],NOT(ISBLANK(tblDetails[[#This Row],[Sub Task Name]])))</f>
        <v>0</v>
      </c>
      <c r="Z83" s="23" t="b">
        <v>1</v>
      </c>
      <c r="AA83" s="23" t="b">
        <f>OR(tblDetails[[#This Row],[Blank Row Flag]],NOT(ISBLANK(tblDetails[[#This Row],[Budget Resource]])))</f>
        <v>0</v>
      </c>
      <c r="AB83" s="23" t="b">
        <f>OR(tblDetails[[#This Row],[Blank Row Flag]],NOT(ISBLANK(tblDetails[[#This Row],[Budget]])))</f>
        <v>0</v>
      </c>
      <c r="AC83" s="38" t="b">
        <f>OR(tblDetails[[#This Row],[Blank Row Flag]],NOT(ISBLANK(tblDetails[[#This Row],[Sub Task End Date]])))</f>
        <v>0</v>
      </c>
      <c r="AD83" s="38" t="b">
        <f>OR(tblDetails[[#This Row],[Blank Row Flag]],NOT(ISBLANK(tblDetails[[#This Row],[Sub Task Start Date]])))</f>
        <v>0</v>
      </c>
    </row>
    <row r="84" spans="1:30" x14ac:dyDescent="0.25">
      <c r="A84" s="32"/>
      <c r="B84" s="23" t="str">
        <f>IF(tblDetails[[#This Row],[Dep''t Code]]="","",VLOOKUP(tblDetails[[#This Row],[Dep''t Code]],Table5[],2,0))</f>
        <v/>
      </c>
      <c r="C84" s="32"/>
      <c r="D84" s="32"/>
      <c r="E84" s="32"/>
      <c r="F84" s="32"/>
      <c r="G84" s="33"/>
      <c r="H84" s="33"/>
      <c r="I84" s="32"/>
      <c r="J84" s="32"/>
      <c r="K84" s="32"/>
      <c r="L84" s="33"/>
      <c r="M84" s="33"/>
      <c r="N84" s="32"/>
      <c r="O84" s="35"/>
      <c r="P84" s="23" t="b">
        <f>COUNTA(tblDetails[[#This Row],[Dep''t Code]:[Budget]])=0</f>
        <v>0</v>
      </c>
      <c r="Q84" s="23" t="b">
        <f>OR(tblDetails[[#This Row],[Blank Row Flag]],NOT(ISBLANK(tblDetails[[#This Row],[Dep''t Code]])))</f>
        <v>0</v>
      </c>
      <c r="R8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4" s="23" t="b">
        <f>OR(tblDetails[[#This Row],[Blank Row Flag]],NOT(ISBLANK(tblDetails[[#This Row],[Top Task Name]])))</f>
        <v>0</v>
      </c>
      <c r="T84" s="23" t="b">
        <f>OR(tblDetails[[#This Row],[Blank Row Flag]],NOT(ISBLANK(tblDetails[[#This Row],[Top Task Manager]])))</f>
        <v>0</v>
      </c>
      <c r="U84" s="23" t="b">
        <f>OR(tblDetails[[#This Row],[Blank Row Flag]],NOT(ISBLANK(tblDetails[[#This Row],[Requisition Approver]])))</f>
        <v>0</v>
      </c>
      <c r="V84" s="23" t="b">
        <f>OR(tblDetails[[#This Row],[Blank Row Flag]],NOT(ISBLANK(tblDetails[[#This Row],[Top Task Start Date]])))</f>
        <v>0</v>
      </c>
      <c r="W84" s="23" t="b">
        <f>OR(tblDetails[[#This Row],[Blank Row Flag]],NOT(ISBLANK(tblDetails[[#This Row],[Top Task End Date]])))</f>
        <v>0</v>
      </c>
      <c r="X8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4" s="23" t="b">
        <f>OR(tblDetails[[#This Row],[Blank Row Flag]],NOT(ISBLANK(tblDetails[[#This Row],[Sub Task Name]])))</f>
        <v>0</v>
      </c>
      <c r="Z84" s="23" t="b">
        <v>1</v>
      </c>
      <c r="AA84" s="23" t="b">
        <f>OR(tblDetails[[#This Row],[Blank Row Flag]],NOT(ISBLANK(tblDetails[[#This Row],[Budget Resource]])))</f>
        <v>0</v>
      </c>
      <c r="AB84" s="23" t="b">
        <f>OR(tblDetails[[#This Row],[Blank Row Flag]],NOT(ISBLANK(tblDetails[[#This Row],[Budget]])))</f>
        <v>0</v>
      </c>
      <c r="AC84" s="38" t="b">
        <f>OR(tblDetails[[#This Row],[Blank Row Flag]],NOT(ISBLANK(tblDetails[[#This Row],[Sub Task End Date]])))</f>
        <v>0</v>
      </c>
      <c r="AD84" s="38" t="b">
        <f>OR(tblDetails[[#This Row],[Blank Row Flag]],NOT(ISBLANK(tblDetails[[#This Row],[Sub Task Start Date]])))</f>
        <v>0</v>
      </c>
    </row>
    <row r="85" spans="1:30" x14ac:dyDescent="0.25">
      <c r="A85" s="32"/>
      <c r="B85" s="23" t="str">
        <f>IF(tblDetails[[#This Row],[Dep''t Code]]="","",VLOOKUP(tblDetails[[#This Row],[Dep''t Code]],Table5[],2,0))</f>
        <v/>
      </c>
      <c r="C85" s="32"/>
      <c r="D85" s="32"/>
      <c r="E85" s="32"/>
      <c r="F85" s="32"/>
      <c r="G85" s="33"/>
      <c r="H85" s="33"/>
      <c r="I85" s="32"/>
      <c r="J85" s="32"/>
      <c r="K85" s="32"/>
      <c r="L85" s="33"/>
      <c r="M85" s="33"/>
      <c r="N85" s="32"/>
      <c r="O85" s="35"/>
      <c r="P85" s="23" t="b">
        <f>COUNTA(tblDetails[[#This Row],[Dep''t Code]:[Budget]])=0</f>
        <v>0</v>
      </c>
      <c r="Q85" s="23" t="b">
        <f>OR(tblDetails[[#This Row],[Blank Row Flag]],NOT(ISBLANK(tblDetails[[#This Row],[Dep''t Code]])))</f>
        <v>0</v>
      </c>
      <c r="R8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5" s="23" t="b">
        <f>OR(tblDetails[[#This Row],[Blank Row Flag]],NOT(ISBLANK(tblDetails[[#This Row],[Top Task Name]])))</f>
        <v>0</v>
      </c>
      <c r="T85" s="23" t="b">
        <f>OR(tblDetails[[#This Row],[Blank Row Flag]],NOT(ISBLANK(tblDetails[[#This Row],[Top Task Manager]])))</f>
        <v>0</v>
      </c>
      <c r="U85" s="23" t="b">
        <f>OR(tblDetails[[#This Row],[Blank Row Flag]],NOT(ISBLANK(tblDetails[[#This Row],[Requisition Approver]])))</f>
        <v>0</v>
      </c>
      <c r="V85" s="23" t="b">
        <f>OR(tblDetails[[#This Row],[Blank Row Flag]],NOT(ISBLANK(tblDetails[[#This Row],[Top Task Start Date]])))</f>
        <v>0</v>
      </c>
      <c r="W85" s="23" t="b">
        <f>OR(tblDetails[[#This Row],[Blank Row Flag]],NOT(ISBLANK(tblDetails[[#This Row],[Top Task End Date]])))</f>
        <v>0</v>
      </c>
      <c r="X8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5" s="23" t="b">
        <f>OR(tblDetails[[#This Row],[Blank Row Flag]],NOT(ISBLANK(tblDetails[[#This Row],[Sub Task Name]])))</f>
        <v>0</v>
      </c>
      <c r="Z85" s="23" t="b">
        <v>1</v>
      </c>
      <c r="AA85" s="23" t="b">
        <f>OR(tblDetails[[#This Row],[Blank Row Flag]],NOT(ISBLANK(tblDetails[[#This Row],[Budget Resource]])))</f>
        <v>0</v>
      </c>
      <c r="AB85" s="23" t="b">
        <f>OR(tblDetails[[#This Row],[Blank Row Flag]],NOT(ISBLANK(tblDetails[[#This Row],[Budget]])))</f>
        <v>0</v>
      </c>
      <c r="AC85" s="38" t="b">
        <f>OR(tblDetails[[#This Row],[Blank Row Flag]],NOT(ISBLANK(tblDetails[[#This Row],[Sub Task End Date]])))</f>
        <v>0</v>
      </c>
      <c r="AD85" s="38" t="b">
        <f>OR(tblDetails[[#This Row],[Blank Row Flag]],NOT(ISBLANK(tblDetails[[#This Row],[Sub Task Start Date]])))</f>
        <v>0</v>
      </c>
    </row>
    <row r="86" spans="1:30" x14ac:dyDescent="0.25">
      <c r="A86" s="32"/>
      <c r="B86" s="23" t="str">
        <f>IF(tblDetails[[#This Row],[Dep''t Code]]="","",VLOOKUP(tblDetails[[#This Row],[Dep''t Code]],Table5[],2,0))</f>
        <v/>
      </c>
      <c r="C86" s="32"/>
      <c r="D86" s="32"/>
      <c r="E86" s="32"/>
      <c r="F86" s="32"/>
      <c r="G86" s="33"/>
      <c r="H86" s="33"/>
      <c r="I86" s="32"/>
      <c r="J86" s="32"/>
      <c r="K86" s="32"/>
      <c r="L86" s="33"/>
      <c r="M86" s="33"/>
      <c r="N86" s="32"/>
      <c r="O86" s="35"/>
      <c r="P86" s="23" t="b">
        <f>COUNTA(tblDetails[[#This Row],[Dep''t Code]:[Budget]])=0</f>
        <v>0</v>
      </c>
      <c r="Q86" s="23" t="b">
        <f>OR(tblDetails[[#This Row],[Blank Row Flag]],NOT(ISBLANK(tblDetails[[#This Row],[Dep''t Code]])))</f>
        <v>0</v>
      </c>
      <c r="R8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6" s="23" t="b">
        <f>OR(tblDetails[[#This Row],[Blank Row Flag]],NOT(ISBLANK(tblDetails[[#This Row],[Top Task Name]])))</f>
        <v>0</v>
      </c>
      <c r="T86" s="23" t="b">
        <f>OR(tblDetails[[#This Row],[Blank Row Flag]],NOT(ISBLANK(tblDetails[[#This Row],[Top Task Manager]])))</f>
        <v>0</v>
      </c>
      <c r="U86" s="23" t="b">
        <f>OR(tblDetails[[#This Row],[Blank Row Flag]],NOT(ISBLANK(tblDetails[[#This Row],[Requisition Approver]])))</f>
        <v>0</v>
      </c>
      <c r="V86" s="23" t="b">
        <f>OR(tblDetails[[#This Row],[Blank Row Flag]],NOT(ISBLANK(tblDetails[[#This Row],[Top Task Start Date]])))</f>
        <v>0</v>
      </c>
      <c r="W86" s="23" t="b">
        <f>OR(tblDetails[[#This Row],[Blank Row Flag]],NOT(ISBLANK(tblDetails[[#This Row],[Top Task End Date]])))</f>
        <v>0</v>
      </c>
      <c r="X8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6" s="23" t="b">
        <f>OR(tblDetails[[#This Row],[Blank Row Flag]],NOT(ISBLANK(tblDetails[[#This Row],[Sub Task Name]])))</f>
        <v>0</v>
      </c>
      <c r="Z86" s="23" t="b">
        <v>1</v>
      </c>
      <c r="AA86" s="23" t="b">
        <f>OR(tblDetails[[#This Row],[Blank Row Flag]],NOT(ISBLANK(tblDetails[[#This Row],[Budget Resource]])))</f>
        <v>0</v>
      </c>
      <c r="AB86" s="23" t="b">
        <f>OR(tblDetails[[#This Row],[Blank Row Flag]],NOT(ISBLANK(tblDetails[[#This Row],[Budget]])))</f>
        <v>0</v>
      </c>
      <c r="AC86" s="38" t="b">
        <f>OR(tblDetails[[#This Row],[Blank Row Flag]],NOT(ISBLANK(tblDetails[[#This Row],[Sub Task End Date]])))</f>
        <v>0</v>
      </c>
      <c r="AD86" s="38" t="b">
        <f>OR(tblDetails[[#This Row],[Blank Row Flag]],NOT(ISBLANK(tblDetails[[#This Row],[Sub Task Start Date]])))</f>
        <v>0</v>
      </c>
    </row>
    <row r="87" spans="1:30" x14ac:dyDescent="0.25">
      <c r="A87" s="32"/>
      <c r="B87" s="23" t="str">
        <f>IF(tblDetails[[#This Row],[Dep''t Code]]="","",VLOOKUP(tblDetails[[#This Row],[Dep''t Code]],Table5[],2,0))</f>
        <v/>
      </c>
      <c r="C87" s="32"/>
      <c r="D87" s="32"/>
      <c r="E87" s="32"/>
      <c r="F87" s="32"/>
      <c r="G87" s="33"/>
      <c r="H87" s="33"/>
      <c r="I87" s="32"/>
      <c r="J87" s="32"/>
      <c r="K87" s="32"/>
      <c r="L87" s="33"/>
      <c r="M87" s="33"/>
      <c r="N87" s="32"/>
      <c r="O87" s="35"/>
      <c r="P87" s="23" t="b">
        <f>COUNTA(tblDetails[[#This Row],[Dep''t Code]:[Budget]])=0</f>
        <v>0</v>
      </c>
      <c r="Q87" s="23" t="b">
        <f>OR(tblDetails[[#This Row],[Blank Row Flag]],NOT(ISBLANK(tblDetails[[#This Row],[Dep''t Code]])))</f>
        <v>0</v>
      </c>
      <c r="R8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7" s="23" t="b">
        <f>OR(tblDetails[[#This Row],[Blank Row Flag]],NOT(ISBLANK(tblDetails[[#This Row],[Top Task Name]])))</f>
        <v>0</v>
      </c>
      <c r="T87" s="23" t="b">
        <f>OR(tblDetails[[#This Row],[Blank Row Flag]],NOT(ISBLANK(tblDetails[[#This Row],[Top Task Manager]])))</f>
        <v>0</v>
      </c>
      <c r="U87" s="23" t="b">
        <f>OR(tblDetails[[#This Row],[Blank Row Flag]],NOT(ISBLANK(tblDetails[[#This Row],[Requisition Approver]])))</f>
        <v>0</v>
      </c>
      <c r="V87" s="23" t="b">
        <f>OR(tblDetails[[#This Row],[Blank Row Flag]],NOT(ISBLANK(tblDetails[[#This Row],[Top Task Start Date]])))</f>
        <v>0</v>
      </c>
      <c r="W87" s="23" t="b">
        <f>OR(tblDetails[[#This Row],[Blank Row Flag]],NOT(ISBLANK(tblDetails[[#This Row],[Top Task End Date]])))</f>
        <v>0</v>
      </c>
      <c r="X8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7" s="23" t="b">
        <f>OR(tblDetails[[#This Row],[Blank Row Flag]],NOT(ISBLANK(tblDetails[[#This Row],[Sub Task Name]])))</f>
        <v>0</v>
      </c>
      <c r="Z87" s="23" t="b">
        <v>1</v>
      </c>
      <c r="AA87" s="23" t="b">
        <f>OR(tblDetails[[#This Row],[Blank Row Flag]],NOT(ISBLANK(tblDetails[[#This Row],[Budget Resource]])))</f>
        <v>0</v>
      </c>
      <c r="AB87" s="23" t="b">
        <f>OR(tblDetails[[#This Row],[Blank Row Flag]],NOT(ISBLANK(tblDetails[[#This Row],[Budget]])))</f>
        <v>0</v>
      </c>
      <c r="AC87" s="38" t="b">
        <f>OR(tblDetails[[#This Row],[Blank Row Flag]],NOT(ISBLANK(tblDetails[[#This Row],[Sub Task End Date]])))</f>
        <v>0</v>
      </c>
      <c r="AD87" s="38" t="b">
        <f>OR(tblDetails[[#This Row],[Blank Row Flag]],NOT(ISBLANK(tblDetails[[#This Row],[Sub Task Start Date]])))</f>
        <v>0</v>
      </c>
    </row>
    <row r="88" spans="1:30" x14ac:dyDescent="0.25">
      <c r="A88" s="32"/>
      <c r="B88" s="23" t="str">
        <f>IF(tblDetails[[#This Row],[Dep''t Code]]="","",VLOOKUP(tblDetails[[#This Row],[Dep''t Code]],Table5[],2,0))</f>
        <v/>
      </c>
      <c r="C88" s="32"/>
      <c r="D88" s="32"/>
      <c r="E88" s="32"/>
      <c r="F88" s="32"/>
      <c r="G88" s="33"/>
      <c r="H88" s="33"/>
      <c r="I88" s="32"/>
      <c r="J88" s="32"/>
      <c r="K88" s="32"/>
      <c r="L88" s="33"/>
      <c r="M88" s="33"/>
      <c r="N88" s="32"/>
      <c r="O88" s="35"/>
      <c r="P88" s="23" t="b">
        <f>COUNTA(tblDetails[[#This Row],[Dep''t Code]:[Budget]])=0</f>
        <v>0</v>
      </c>
      <c r="Q88" s="23" t="b">
        <f>OR(tblDetails[[#This Row],[Blank Row Flag]],NOT(ISBLANK(tblDetails[[#This Row],[Dep''t Code]])))</f>
        <v>0</v>
      </c>
      <c r="R8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8" s="23" t="b">
        <f>OR(tblDetails[[#This Row],[Blank Row Flag]],NOT(ISBLANK(tblDetails[[#This Row],[Top Task Name]])))</f>
        <v>0</v>
      </c>
      <c r="T88" s="23" t="b">
        <f>OR(tblDetails[[#This Row],[Blank Row Flag]],NOT(ISBLANK(tblDetails[[#This Row],[Top Task Manager]])))</f>
        <v>0</v>
      </c>
      <c r="U88" s="23" t="b">
        <f>OR(tblDetails[[#This Row],[Blank Row Flag]],NOT(ISBLANK(tblDetails[[#This Row],[Requisition Approver]])))</f>
        <v>0</v>
      </c>
      <c r="V88" s="23" t="b">
        <f>OR(tblDetails[[#This Row],[Blank Row Flag]],NOT(ISBLANK(tblDetails[[#This Row],[Top Task Start Date]])))</f>
        <v>0</v>
      </c>
      <c r="W88" s="23" t="b">
        <f>OR(tblDetails[[#This Row],[Blank Row Flag]],NOT(ISBLANK(tblDetails[[#This Row],[Top Task End Date]])))</f>
        <v>0</v>
      </c>
      <c r="X8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8" s="23" t="b">
        <f>OR(tblDetails[[#This Row],[Blank Row Flag]],NOT(ISBLANK(tblDetails[[#This Row],[Sub Task Name]])))</f>
        <v>0</v>
      </c>
      <c r="Z88" s="23" t="b">
        <v>1</v>
      </c>
      <c r="AA88" s="23" t="b">
        <f>OR(tblDetails[[#This Row],[Blank Row Flag]],NOT(ISBLANK(tblDetails[[#This Row],[Budget Resource]])))</f>
        <v>0</v>
      </c>
      <c r="AB88" s="23" t="b">
        <f>OR(tblDetails[[#This Row],[Blank Row Flag]],NOT(ISBLANK(tblDetails[[#This Row],[Budget]])))</f>
        <v>0</v>
      </c>
      <c r="AC88" s="38" t="b">
        <f>OR(tblDetails[[#This Row],[Blank Row Flag]],NOT(ISBLANK(tblDetails[[#This Row],[Sub Task End Date]])))</f>
        <v>0</v>
      </c>
      <c r="AD88" s="38" t="b">
        <f>OR(tblDetails[[#This Row],[Blank Row Flag]],NOT(ISBLANK(tblDetails[[#This Row],[Sub Task Start Date]])))</f>
        <v>0</v>
      </c>
    </row>
    <row r="89" spans="1:30" x14ac:dyDescent="0.25">
      <c r="A89" s="32"/>
      <c r="B89" s="23" t="str">
        <f>IF(tblDetails[[#This Row],[Dep''t Code]]="","",VLOOKUP(tblDetails[[#This Row],[Dep''t Code]],Table5[],2,0))</f>
        <v/>
      </c>
      <c r="C89" s="32"/>
      <c r="D89" s="32"/>
      <c r="E89" s="32"/>
      <c r="F89" s="32"/>
      <c r="G89" s="33"/>
      <c r="H89" s="33"/>
      <c r="I89" s="32"/>
      <c r="J89" s="32"/>
      <c r="K89" s="32"/>
      <c r="L89" s="33"/>
      <c r="M89" s="33"/>
      <c r="N89" s="32"/>
      <c r="O89" s="35"/>
      <c r="P89" s="23" t="b">
        <f>COUNTA(tblDetails[[#This Row],[Dep''t Code]:[Budget]])=0</f>
        <v>0</v>
      </c>
      <c r="Q89" s="23" t="b">
        <f>OR(tblDetails[[#This Row],[Blank Row Flag]],NOT(ISBLANK(tblDetails[[#This Row],[Dep''t Code]])))</f>
        <v>0</v>
      </c>
      <c r="R8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9" s="23" t="b">
        <f>OR(tblDetails[[#This Row],[Blank Row Flag]],NOT(ISBLANK(tblDetails[[#This Row],[Top Task Name]])))</f>
        <v>0</v>
      </c>
      <c r="T89" s="23" t="b">
        <f>OR(tblDetails[[#This Row],[Blank Row Flag]],NOT(ISBLANK(tblDetails[[#This Row],[Top Task Manager]])))</f>
        <v>0</v>
      </c>
      <c r="U89" s="23" t="b">
        <f>OR(tblDetails[[#This Row],[Blank Row Flag]],NOT(ISBLANK(tblDetails[[#This Row],[Requisition Approver]])))</f>
        <v>0</v>
      </c>
      <c r="V89" s="23" t="b">
        <f>OR(tblDetails[[#This Row],[Blank Row Flag]],NOT(ISBLANK(tblDetails[[#This Row],[Top Task Start Date]])))</f>
        <v>0</v>
      </c>
      <c r="W89" s="23" t="b">
        <f>OR(tblDetails[[#This Row],[Blank Row Flag]],NOT(ISBLANK(tblDetails[[#This Row],[Top Task End Date]])))</f>
        <v>0</v>
      </c>
      <c r="X8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9" s="23" t="b">
        <f>OR(tblDetails[[#This Row],[Blank Row Flag]],NOT(ISBLANK(tblDetails[[#This Row],[Sub Task Name]])))</f>
        <v>0</v>
      </c>
      <c r="Z89" s="23" t="b">
        <v>1</v>
      </c>
      <c r="AA89" s="23" t="b">
        <f>OR(tblDetails[[#This Row],[Blank Row Flag]],NOT(ISBLANK(tblDetails[[#This Row],[Budget Resource]])))</f>
        <v>0</v>
      </c>
      <c r="AB89" s="23" t="b">
        <f>OR(tblDetails[[#This Row],[Blank Row Flag]],NOT(ISBLANK(tblDetails[[#This Row],[Budget]])))</f>
        <v>0</v>
      </c>
      <c r="AC89" s="38" t="b">
        <f>OR(tblDetails[[#This Row],[Blank Row Flag]],NOT(ISBLANK(tblDetails[[#This Row],[Sub Task End Date]])))</f>
        <v>0</v>
      </c>
      <c r="AD89" s="38" t="b">
        <f>OR(tblDetails[[#This Row],[Blank Row Flag]],NOT(ISBLANK(tblDetails[[#This Row],[Sub Task Start Date]])))</f>
        <v>0</v>
      </c>
    </row>
    <row r="90" spans="1:30" x14ac:dyDescent="0.25">
      <c r="A90" s="32"/>
      <c r="B90" s="23" t="str">
        <f>IF(tblDetails[[#This Row],[Dep''t Code]]="","",VLOOKUP(tblDetails[[#This Row],[Dep''t Code]],Table5[],2,0))</f>
        <v/>
      </c>
      <c r="C90" s="32"/>
      <c r="D90" s="32"/>
      <c r="E90" s="32"/>
      <c r="F90" s="32"/>
      <c r="G90" s="33"/>
      <c r="H90" s="33"/>
      <c r="I90" s="32"/>
      <c r="J90" s="32"/>
      <c r="K90" s="32"/>
      <c r="L90" s="33"/>
      <c r="M90" s="33"/>
      <c r="N90" s="32"/>
      <c r="O90" s="35"/>
      <c r="P90" s="23" t="b">
        <f>COUNTA(tblDetails[[#This Row],[Dep''t Code]:[Budget]])=0</f>
        <v>0</v>
      </c>
      <c r="Q90" s="23" t="b">
        <f>OR(tblDetails[[#This Row],[Blank Row Flag]],NOT(ISBLANK(tblDetails[[#This Row],[Dep''t Code]])))</f>
        <v>0</v>
      </c>
      <c r="R9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0" s="23" t="b">
        <f>OR(tblDetails[[#This Row],[Blank Row Flag]],NOT(ISBLANK(tblDetails[[#This Row],[Top Task Name]])))</f>
        <v>0</v>
      </c>
      <c r="T90" s="23" t="b">
        <f>OR(tblDetails[[#This Row],[Blank Row Flag]],NOT(ISBLANK(tblDetails[[#This Row],[Top Task Manager]])))</f>
        <v>0</v>
      </c>
      <c r="U90" s="23" t="b">
        <f>OR(tblDetails[[#This Row],[Blank Row Flag]],NOT(ISBLANK(tblDetails[[#This Row],[Requisition Approver]])))</f>
        <v>0</v>
      </c>
      <c r="V90" s="23" t="b">
        <f>OR(tblDetails[[#This Row],[Blank Row Flag]],NOT(ISBLANK(tblDetails[[#This Row],[Top Task Start Date]])))</f>
        <v>0</v>
      </c>
      <c r="W90" s="23" t="b">
        <f>OR(tblDetails[[#This Row],[Blank Row Flag]],NOT(ISBLANK(tblDetails[[#This Row],[Top Task End Date]])))</f>
        <v>0</v>
      </c>
      <c r="X9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0" s="23" t="b">
        <f>OR(tblDetails[[#This Row],[Blank Row Flag]],NOT(ISBLANK(tblDetails[[#This Row],[Sub Task Name]])))</f>
        <v>0</v>
      </c>
      <c r="Z90" s="23" t="b">
        <v>1</v>
      </c>
      <c r="AA90" s="23" t="b">
        <f>OR(tblDetails[[#This Row],[Blank Row Flag]],NOT(ISBLANK(tblDetails[[#This Row],[Budget Resource]])))</f>
        <v>0</v>
      </c>
      <c r="AB90" s="23" t="b">
        <f>OR(tblDetails[[#This Row],[Blank Row Flag]],NOT(ISBLANK(tblDetails[[#This Row],[Budget]])))</f>
        <v>0</v>
      </c>
      <c r="AC90" s="38" t="b">
        <f>OR(tblDetails[[#This Row],[Blank Row Flag]],NOT(ISBLANK(tblDetails[[#This Row],[Sub Task End Date]])))</f>
        <v>0</v>
      </c>
      <c r="AD90" s="38" t="b">
        <f>OR(tblDetails[[#This Row],[Blank Row Flag]],NOT(ISBLANK(tblDetails[[#This Row],[Sub Task Start Date]])))</f>
        <v>0</v>
      </c>
    </row>
    <row r="91" spans="1:30" x14ac:dyDescent="0.25">
      <c r="A91" s="32"/>
      <c r="B91" s="23" t="str">
        <f>IF(tblDetails[[#This Row],[Dep''t Code]]="","",VLOOKUP(tblDetails[[#This Row],[Dep''t Code]],Table5[],2,0))</f>
        <v/>
      </c>
      <c r="C91" s="32"/>
      <c r="D91" s="32"/>
      <c r="E91" s="32"/>
      <c r="F91" s="32"/>
      <c r="G91" s="33"/>
      <c r="H91" s="33"/>
      <c r="I91" s="32"/>
      <c r="J91" s="32"/>
      <c r="K91" s="32"/>
      <c r="L91" s="33"/>
      <c r="M91" s="33"/>
      <c r="N91" s="32"/>
      <c r="O91" s="35"/>
      <c r="P91" s="23" t="b">
        <f>COUNTA(tblDetails[[#This Row],[Dep''t Code]:[Budget]])=0</f>
        <v>0</v>
      </c>
      <c r="Q91" s="23" t="b">
        <f>OR(tblDetails[[#This Row],[Blank Row Flag]],NOT(ISBLANK(tblDetails[[#This Row],[Dep''t Code]])))</f>
        <v>0</v>
      </c>
      <c r="R9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1" s="23" t="b">
        <f>OR(tblDetails[[#This Row],[Blank Row Flag]],NOT(ISBLANK(tblDetails[[#This Row],[Top Task Name]])))</f>
        <v>0</v>
      </c>
      <c r="T91" s="23" t="b">
        <f>OR(tblDetails[[#This Row],[Blank Row Flag]],NOT(ISBLANK(tblDetails[[#This Row],[Top Task Manager]])))</f>
        <v>0</v>
      </c>
      <c r="U91" s="23" t="b">
        <f>OR(tblDetails[[#This Row],[Blank Row Flag]],NOT(ISBLANK(tblDetails[[#This Row],[Requisition Approver]])))</f>
        <v>0</v>
      </c>
      <c r="V91" s="23" t="b">
        <f>OR(tblDetails[[#This Row],[Blank Row Flag]],NOT(ISBLANK(tblDetails[[#This Row],[Top Task Start Date]])))</f>
        <v>0</v>
      </c>
      <c r="W91" s="23" t="b">
        <f>OR(tblDetails[[#This Row],[Blank Row Flag]],NOT(ISBLANK(tblDetails[[#This Row],[Top Task End Date]])))</f>
        <v>0</v>
      </c>
      <c r="X9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1" s="23" t="b">
        <f>OR(tblDetails[[#This Row],[Blank Row Flag]],NOT(ISBLANK(tblDetails[[#This Row],[Sub Task Name]])))</f>
        <v>0</v>
      </c>
      <c r="Z91" s="23" t="b">
        <v>1</v>
      </c>
      <c r="AA91" s="23" t="b">
        <f>OR(tblDetails[[#This Row],[Blank Row Flag]],NOT(ISBLANK(tblDetails[[#This Row],[Budget Resource]])))</f>
        <v>0</v>
      </c>
      <c r="AB91" s="23" t="b">
        <f>OR(tblDetails[[#This Row],[Blank Row Flag]],NOT(ISBLANK(tblDetails[[#This Row],[Budget]])))</f>
        <v>0</v>
      </c>
      <c r="AC91" s="38" t="b">
        <f>OR(tblDetails[[#This Row],[Blank Row Flag]],NOT(ISBLANK(tblDetails[[#This Row],[Sub Task End Date]])))</f>
        <v>0</v>
      </c>
      <c r="AD91" s="38" t="b">
        <f>OR(tblDetails[[#This Row],[Blank Row Flag]],NOT(ISBLANK(tblDetails[[#This Row],[Sub Task Start Date]])))</f>
        <v>0</v>
      </c>
    </row>
    <row r="92" spans="1:30" x14ac:dyDescent="0.25">
      <c r="A92" s="32"/>
      <c r="B92" s="23" t="str">
        <f>IF(tblDetails[[#This Row],[Dep''t Code]]="","",VLOOKUP(tblDetails[[#This Row],[Dep''t Code]],Table5[],2,0))</f>
        <v/>
      </c>
      <c r="C92" s="32"/>
      <c r="D92" s="32"/>
      <c r="E92" s="32"/>
      <c r="F92" s="32"/>
      <c r="G92" s="33"/>
      <c r="H92" s="33"/>
      <c r="I92" s="32"/>
      <c r="J92" s="32"/>
      <c r="K92" s="32"/>
      <c r="L92" s="33"/>
      <c r="M92" s="33"/>
      <c r="N92" s="32"/>
      <c r="O92" s="35"/>
      <c r="P92" s="23" t="b">
        <f>COUNTA(tblDetails[[#This Row],[Dep''t Code]:[Budget]])=0</f>
        <v>0</v>
      </c>
      <c r="Q92" s="23" t="b">
        <f>OR(tblDetails[[#This Row],[Blank Row Flag]],NOT(ISBLANK(tblDetails[[#This Row],[Dep''t Code]])))</f>
        <v>0</v>
      </c>
      <c r="R9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2" s="23" t="b">
        <f>OR(tblDetails[[#This Row],[Blank Row Flag]],NOT(ISBLANK(tblDetails[[#This Row],[Top Task Name]])))</f>
        <v>0</v>
      </c>
      <c r="T92" s="23" t="b">
        <f>OR(tblDetails[[#This Row],[Blank Row Flag]],NOT(ISBLANK(tblDetails[[#This Row],[Top Task Manager]])))</f>
        <v>0</v>
      </c>
      <c r="U92" s="23" t="b">
        <f>OR(tblDetails[[#This Row],[Blank Row Flag]],NOT(ISBLANK(tblDetails[[#This Row],[Requisition Approver]])))</f>
        <v>0</v>
      </c>
      <c r="V92" s="23" t="b">
        <f>OR(tblDetails[[#This Row],[Blank Row Flag]],NOT(ISBLANK(tblDetails[[#This Row],[Top Task Start Date]])))</f>
        <v>0</v>
      </c>
      <c r="W92" s="23" t="b">
        <f>OR(tblDetails[[#This Row],[Blank Row Flag]],NOT(ISBLANK(tblDetails[[#This Row],[Top Task End Date]])))</f>
        <v>0</v>
      </c>
      <c r="X9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2" s="23" t="b">
        <f>OR(tblDetails[[#This Row],[Blank Row Flag]],NOT(ISBLANK(tblDetails[[#This Row],[Sub Task Name]])))</f>
        <v>0</v>
      </c>
      <c r="Z92" s="23" t="b">
        <v>1</v>
      </c>
      <c r="AA92" s="23" t="b">
        <f>OR(tblDetails[[#This Row],[Blank Row Flag]],NOT(ISBLANK(tblDetails[[#This Row],[Budget Resource]])))</f>
        <v>0</v>
      </c>
      <c r="AB92" s="23" t="b">
        <f>OR(tblDetails[[#This Row],[Blank Row Flag]],NOT(ISBLANK(tblDetails[[#This Row],[Budget]])))</f>
        <v>0</v>
      </c>
      <c r="AC92" s="38" t="b">
        <f>OR(tblDetails[[#This Row],[Blank Row Flag]],NOT(ISBLANK(tblDetails[[#This Row],[Sub Task End Date]])))</f>
        <v>0</v>
      </c>
      <c r="AD92" s="38" t="b">
        <f>OR(tblDetails[[#This Row],[Blank Row Flag]],NOT(ISBLANK(tblDetails[[#This Row],[Sub Task Start Date]])))</f>
        <v>0</v>
      </c>
    </row>
    <row r="93" spans="1:30" x14ac:dyDescent="0.25">
      <c r="A93" s="32"/>
      <c r="B93" s="23" t="str">
        <f>IF(tblDetails[[#This Row],[Dep''t Code]]="","",VLOOKUP(tblDetails[[#This Row],[Dep''t Code]],Table5[],2,0))</f>
        <v/>
      </c>
      <c r="C93" s="32"/>
      <c r="D93" s="32"/>
      <c r="E93" s="32"/>
      <c r="F93" s="32"/>
      <c r="G93" s="33"/>
      <c r="H93" s="33"/>
      <c r="I93" s="32"/>
      <c r="J93" s="32"/>
      <c r="K93" s="32"/>
      <c r="L93" s="33"/>
      <c r="M93" s="33"/>
      <c r="N93" s="32"/>
      <c r="O93" s="35"/>
      <c r="P93" s="23" t="b">
        <f>COUNTA(tblDetails[[#This Row],[Dep''t Code]:[Budget]])=0</f>
        <v>0</v>
      </c>
      <c r="Q93" s="23" t="b">
        <f>OR(tblDetails[[#This Row],[Blank Row Flag]],NOT(ISBLANK(tblDetails[[#This Row],[Dep''t Code]])))</f>
        <v>0</v>
      </c>
      <c r="R9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3" s="23" t="b">
        <f>OR(tblDetails[[#This Row],[Blank Row Flag]],NOT(ISBLANK(tblDetails[[#This Row],[Top Task Name]])))</f>
        <v>0</v>
      </c>
      <c r="T93" s="23" t="b">
        <f>OR(tblDetails[[#This Row],[Blank Row Flag]],NOT(ISBLANK(tblDetails[[#This Row],[Top Task Manager]])))</f>
        <v>0</v>
      </c>
      <c r="U93" s="23" t="b">
        <f>OR(tblDetails[[#This Row],[Blank Row Flag]],NOT(ISBLANK(tblDetails[[#This Row],[Requisition Approver]])))</f>
        <v>0</v>
      </c>
      <c r="V93" s="23" t="b">
        <f>OR(tblDetails[[#This Row],[Blank Row Flag]],NOT(ISBLANK(tblDetails[[#This Row],[Top Task Start Date]])))</f>
        <v>0</v>
      </c>
      <c r="W93" s="23" t="b">
        <f>OR(tblDetails[[#This Row],[Blank Row Flag]],NOT(ISBLANK(tblDetails[[#This Row],[Top Task End Date]])))</f>
        <v>0</v>
      </c>
      <c r="X9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3" s="23" t="b">
        <f>OR(tblDetails[[#This Row],[Blank Row Flag]],NOT(ISBLANK(tblDetails[[#This Row],[Sub Task Name]])))</f>
        <v>0</v>
      </c>
      <c r="Z93" s="23" t="b">
        <v>1</v>
      </c>
      <c r="AA93" s="23" t="b">
        <f>OR(tblDetails[[#This Row],[Blank Row Flag]],NOT(ISBLANK(tblDetails[[#This Row],[Budget Resource]])))</f>
        <v>0</v>
      </c>
      <c r="AB93" s="23" t="b">
        <f>OR(tblDetails[[#This Row],[Blank Row Flag]],NOT(ISBLANK(tblDetails[[#This Row],[Budget]])))</f>
        <v>0</v>
      </c>
      <c r="AC93" s="38" t="b">
        <f>OR(tblDetails[[#This Row],[Blank Row Flag]],NOT(ISBLANK(tblDetails[[#This Row],[Sub Task End Date]])))</f>
        <v>0</v>
      </c>
      <c r="AD93" s="38" t="b">
        <f>OR(tblDetails[[#This Row],[Blank Row Flag]],NOT(ISBLANK(tblDetails[[#This Row],[Sub Task Start Date]])))</f>
        <v>0</v>
      </c>
    </row>
    <row r="94" spans="1:30" x14ac:dyDescent="0.25">
      <c r="A94" s="32"/>
      <c r="B94" s="23" t="str">
        <f>IF(tblDetails[[#This Row],[Dep''t Code]]="","",VLOOKUP(tblDetails[[#This Row],[Dep''t Code]],Table5[],2,0))</f>
        <v/>
      </c>
      <c r="C94" s="32"/>
      <c r="D94" s="32"/>
      <c r="E94" s="32"/>
      <c r="F94" s="32"/>
      <c r="G94" s="33"/>
      <c r="H94" s="33"/>
      <c r="I94" s="32"/>
      <c r="J94" s="32"/>
      <c r="K94" s="32"/>
      <c r="L94" s="33"/>
      <c r="M94" s="33"/>
      <c r="N94" s="32"/>
      <c r="O94" s="35"/>
      <c r="P94" s="23" t="b">
        <f>COUNTA(tblDetails[[#This Row],[Dep''t Code]:[Budget]])=0</f>
        <v>0</v>
      </c>
      <c r="Q94" s="23" t="b">
        <f>OR(tblDetails[[#This Row],[Blank Row Flag]],NOT(ISBLANK(tblDetails[[#This Row],[Dep''t Code]])))</f>
        <v>0</v>
      </c>
      <c r="R9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4" s="23" t="b">
        <f>OR(tblDetails[[#This Row],[Blank Row Flag]],NOT(ISBLANK(tblDetails[[#This Row],[Top Task Name]])))</f>
        <v>0</v>
      </c>
      <c r="T94" s="23" t="b">
        <f>OR(tblDetails[[#This Row],[Blank Row Flag]],NOT(ISBLANK(tblDetails[[#This Row],[Top Task Manager]])))</f>
        <v>0</v>
      </c>
      <c r="U94" s="23" t="b">
        <f>OR(tblDetails[[#This Row],[Blank Row Flag]],NOT(ISBLANK(tblDetails[[#This Row],[Requisition Approver]])))</f>
        <v>0</v>
      </c>
      <c r="V94" s="23" t="b">
        <f>OR(tblDetails[[#This Row],[Blank Row Flag]],NOT(ISBLANK(tblDetails[[#This Row],[Top Task Start Date]])))</f>
        <v>0</v>
      </c>
      <c r="W94" s="23" t="b">
        <f>OR(tblDetails[[#This Row],[Blank Row Flag]],NOT(ISBLANK(tblDetails[[#This Row],[Top Task End Date]])))</f>
        <v>0</v>
      </c>
      <c r="X9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4" s="23" t="b">
        <f>OR(tblDetails[[#This Row],[Blank Row Flag]],NOT(ISBLANK(tblDetails[[#This Row],[Sub Task Name]])))</f>
        <v>0</v>
      </c>
      <c r="Z94" s="23" t="b">
        <v>1</v>
      </c>
      <c r="AA94" s="23" t="b">
        <f>OR(tblDetails[[#This Row],[Blank Row Flag]],NOT(ISBLANK(tblDetails[[#This Row],[Budget Resource]])))</f>
        <v>0</v>
      </c>
      <c r="AB94" s="23" t="b">
        <f>OR(tblDetails[[#This Row],[Blank Row Flag]],NOT(ISBLANK(tblDetails[[#This Row],[Budget]])))</f>
        <v>0</v>
      </c>
      <c r="AC94" s="38" t="b">
        <f>OR(tblDetails[[#This Row],[Blank Row Flag]],NOT(ISBLANK(tblDetails[[#This Row],[Sub Task End Date]])))</f>
        <v>0</v>
      </c>
      <c r="AD94" s="38" t="b">
        <f>OR(tblDetails[[#This Row],[Blank Row Flag]],NOT(ISBLANK(tblDetails[[#This Row],[Sub Task Start Date]])))</f>
        <v>0</v>
      </c>
    </row>
    <row r="95" spans="1:30" x14ac:dyDescent="0.25">
      <c r="A95" s="32"/>
      <c r="B95" s="23" t="str">
        <f>IF(tblDetails[[#This Row],[Dep''t Code]]="","",VLOOKUP(tblDetails[[#This Row],[Dep''t Code]],Table5[],2,0))</f>
        <v/>
      </c>
      <c r="C95" s="32"/>
      <c r="D95" s="32"/>
      <c r="E95" s="32"/>
      <c r="F95" s="32"/>
      <c r="G95" s="33"/>
      <c r="H95" s="33"/>
      <c r="I95" s="32"/>
      <c r="J95" s="32"/>
      <c r="K95" s="32"/>
      <c r="L95" s="33"/>
      <c r="M95" s="33"/>
      <c r="N95" s="32"/>
      <c r="O95" s="35"/>
      <c r="P95" s="23" t="b">
        <f>COUNTA(tblDetails[[#This Row],[Dep''t Code]:[Budget]])=0</f>
        <v>0</v>
      </c>
      <c r="Q95" s="23" t="b">
        <f>OR(tblDetails[[#This Row],[Blank Row Flag]],NOT(ISBLANK(tblDetails[[#This Row],[Dep''t Code]])))</f>
        <v>0</v>
      </c>
      <c r="R9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5" s="23" t="b">
        <f>OR(tblDetails[[#This Row],[Blank Row Flag]],NOT(ISBLANK(tblDetails[[#This Row],[Top Task Name]])))</f>
        <v>0</v>
      </c>
      <c r="T95" s="23" t="b">
        <f>OR(tblDetails[[#This Row],[Blank Row Flag]],NOT(ISBLANK(tblDetails[[#This Row],[Top Task Manager]])))</f>
        <v>0</v>
      </c>
      <c r="U95" s="23" t="b">
        <f>OR(tblDetails[[#This Row],[Blank Row Flag]],NOT(ISBLANK(tblDetails[[#This Row],[Requisition Approver]])))</f>
        <v>0</v>
      </c>
      <c r="V95" s="23" t="b">
        <f>OR(tblDetails[[#This Row],[Blank Row Flag]],NOT(ISBLANK(tblDetails[[#This Row],[Top Task Start Date]])))</f>
        <v>0</v>
      </c>
      <c r="W95" s="23" t="b">
        <f>OR(tblDetails[[#This Row],[Blank Row Flag]],NOT(ISBLANK(tblDetails[[#This Row],[Top Task End Date]])))</f>
        <v>0</v>
      </c>
      <c r="X9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5" s="23" t="b">
        <f>OR(tblDetails[[#This Row],[Blank Row Flag]],NOT(ISBLANK(tblDetails[[#This Row],[Sub Task Name]])))</f>
        <v>0</v>
      </c>
      <c r="Z95" s="23" t="b">
        <v>1</v>
      </c>
      <c r="AA95" s="23" t="b">
        <f>OR(tblDetails[[#This Row],[Blank Row Flag]],NOT(ISBLANK(tblDetails[[#This Row],[Budget Resource]])))</f>
        <v>0</v>
      </c>
      <c r="AB95" s="23" t="b">
        <f>OR(tblDetails[[#This Row],[Blank Row Flag]],NOT(ISBLANK(tblDetails[[#This Row],[Budget]])))</f>
        <v>0</v>
      </c>
      <c r="AC95" s="38" t="b">
        <f>OR(tblDetails[[#This Row],[Blank Row Flag]],NOT(ISBLANK(tblDetails[[#This Row],[Sub Task End Date]])))</f>
        <v>0</v>
      </c>
      <c r="AD95" s="38" t="b">
        <f>OR(tblDetails[[#This Row],[Blank Row Flag]],NOT(ISBLANK(tblDetails[[#This Row],[Sub Task Start Date]])))</f>
        <v>0</v>
      </c>
    </row>
    <row r="96" spans="1:30" x14ac:dyDescent="0.25">
      <c r="A96" s="32"/>
      <c r="B96" s="23" t="str">
        <f>IF(tblDetails[[#This Row],[Dep''t Code]]="","",VLOOKUP(tblDetails[[#This Row],[Dep''t Code]],Table5[],2,0))</f>
        <v/>
      </c>
      <c r="C96" s="32"/>
      <c r="D96" s="32"/>
      <c r="E96" s="32"/>
      <c r="F96" s="32"/>
      <c r="G96" s="33"/>
      <c r="H96" s="33"/>
      <c r="I96" s="32"/>
      <c r="J96" s="32"/>
      <c r="K96" s="32"/>
      <c r="L96" s="33"/>
      <c r="M96" s="33"/>
      <c r="N96" s="32"/>
      <c r="O96" s="35"/>
      <c r="P96" s="23" t="b">
        <f>COUNTA(tblDetails[[#This Row],[Dep''t Code]:[Budget]])=0</f>
        <v>0</v>
      </c>
      <c r="Q96" s="23" t="b">
        <f>OR(tblDetails[[#This Row],[Blank Row Flag]],NOT(ISBLANK(tblDetails[[#This Row],[Dep''t Code]])))</f>
        <v>0</v>
      </c>
      <c r="R9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6" s="23" t="b">
        <f>OR(tblDetails[[#This Row],[Blank Row Flag]],NOT(ISBLANK(tblDetails[[#This Row],[Top Task Name]])))</f>
        <v>0</v>
      </c>
      <c r="T96" s="23" t="b">
        <f>OR(tblDetails[[#This Row],[Blank Row Flag]],NOT(ISBLANK(tblDetails[[#This Row],[Top Task Manager]])))</f>
        <v>0</v>
      </c>
      <c r="U96" s="23" t="b">
        <f>OR(tblDetails[[#This Row],[Blank Row Flag]],NOT(ISBLANK(tblDetails[[#This Row],[Requisition Approver]])))</f>
        <v>0</v>
      </c>
      <c r="V96" s="23" t="b">
        <f>OR(tblDetails[[#This Row],[Blank Row Flag]],NOT(ISBLANK(tblDetails[[#This Row],[Top Task Start Date]])))</f>
        <v>0</v>
      </c>
      <c r="W96" s="23" t="b">
        <f>OR(tblDetails[[#This Row],[Blank Row Flag]],NOT(ISBLANK(tblDetails[[#This Row],[Top Task End Date]])))</f>
        <v>0</v>
      </c>
      <c r="X9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6" s="23" t="b">
        <f>OR(tblDetails[[#This Row],[Blank Row Flag]],NOT(ISBLANK(tblDetails[[#This Row],[Sub Task Name]])))</f>
        <v>0</v>
      </c>
      <c r="Z96" s="23" t="b">
        <v>1</v>
      </c>
      <c r="AA96" s="23" t="b">
        <f>OR(tblDetails[[#This Row],[Blank Row Flag]],NOT(ISBLANK(tblDetails[[#This Row],[Budget Resource]])))</f>
        <v>0</v>
      </c>
      <c r="AB96" s="23" t="b">
        <f>OR(tblDetails[[#This Row],[Blank Row Flag]],NOT(ISBLANK(tblDetails[[#This Row],[Budget]])))</f>
        <v>0</v>
      </c>
      <c r="AC96" s="38" t="b">
        <f>OR(tblDetails[[#This Row],[Blank Row Flag]],NOT(ISBLANK(tblDetails[[#This Row],[Sub Task End Date]])))</f>
        <v>0</v>
      </c>
      <c r="AD96" s="38" t="b">
        <f>OR(tblDetails[[#This Row],[Blank Row Flag]],NOT(ISBLANK(tblDetails[[#This Row],[Sub Task Start Date]])))</f>
        <v>0</v>
      </c>
    </row>
    <row r="97" spans="1:30" x14ac:dyDescent="0.25">
      <c r="A97" s="32"/>
      <c r="B97" s="23" t="str">
        <f>IF(tblDetails[[#This Row],[Dep''t Code]]="","",VLOOKUP(tblDetails[[#This Row],[Dep''t Code]],Table5[],2,0))</f>
        <v/>
      </c>
      <c r="C97" s="32"/>
      <c r="D97" s="32"/>
      <c r="E97" s="32"/>
      <c r="F97" s="32"/>
      <c r="G97" s="33"/>
      <c r="H97" s="33"/>
      <c r="I97" s="32"/>
      <c r="J97" s="32"/>
      <c r="K97" s="32"/>
      <c r="L97" s="33"/>
      <c r="M97" s="33"/>
      <c r="N97" s="32"/>
      <c r="O97" s="35"/>
      <c r="P97" s="23" t="b">
        <f>COUNTA(tblDetails[[#This Row],[Dep''t Code]:[Budget]])=0</f>
        <v>0</v>
      </c>
      <c r="Q97" s="23" t="b">
        <f>OR(tblDetails[[#This Row],[Blank Row Flag]],NOT(ISBLANK(tblDetails[[#This Row],[Dep''t Code]])))</f>
        <v>0</v>
      </c>
      <c r="R9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7" s="23" t="b">
        <f>OR(tblDetails[[#This Row],[Blank Row Flag]],NOT(ISBLANK(tblDetails[[#This Row],[Top Task Name]])))</f>
        <v>0</v>
      </c>
      <c r="T97" s="23" t="b">
        <f>OR(tblDetails[[#This Row],[Blank Row Flag]],NOT(ISBLANK(tblDetails[[#This Row],[Top Task Manager]])))</f>
        <v>0</v>
      </c>
      <c r="U97" s="23" t="b">
        <f>OR(tblDetails[[#This Row],[Blank Row Flag]],NOT(ISBLANK(tblDetails[[#This Row],[Requisition Approver]])))</f>
        <v>0</v>
      </c>
      <c r="V97" s="23" t="b">
        <f>OR(tblDetails[[#This Row],[Blank Row Flag]],NOT(ISBLANK(tblDetails[[#This Row],[Top Task Start Date]])))</f>
        <v>0</v>
      </c>
      <c r="W97" s="23" t="b">
        <f>OR(tblDetails[[#This Row],[Blank Row Flag]],NOT(ISBLANK(tblDetails[[#This Row],[Top Task End Date]])))</f>
        <v>0</v>
      </c>
      <c r="X9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7" s="23" t="b">
        <f>OR(tblDetails[[#This Row],[Blank Row Flag]],NOT(ISBLANK(tblDetails[[#This Row],[Sub Task Name]])))</f>
        <v>0</v>
      </c>
      <c r="Z97" s="23" t="b">
        <v>1</v>
      </c>
      <c r="AA97" s="23" t="b">
        <f>OR(tblDetails[[#This Row],[Blank Row Flag]],NOT(ISBLANK(tblDetails[[#This Row],[Budget Resource]])))</f>
        <v>0</v>
      </c>
      <c r="AB97" s="23" t="b">
        <f>OR(tblDetails[[#This Row],[Blank Row Flag]],NOT(ISBLANK(tblDetails[[#This Row],[Budget]])))</f>
        <v>0</v>
      </c>
      <c r="AC97" s="38" t="b">
        <f>OR(tblDetails[[#This Row],[Blank Row Flag]],NOT(ISBLANK(tblDetails[[#This Row],[Sub Task End Date]])))</f>
        <v>0</v>
      </c>
      <c r="AD97" s="38" t="b">
        <f>OR(tblDetails[[#This Row],[Blank Row Flag]],NOT(ISBLANK(tblDetails[[#This Row],[Sub Task Start Date]])))</f>
        <v>0</v>
      </c>
    </row>
    <row r="98" spans="1:30" x14ac:dyDescent="0.25">
      <c r="A98" s="32"/>
      <c r="B98" s="23" t="str">
        <f>IF(tblDetails[[#This Row],[Dep''t Code]]="","",VLOOKUP(tblDetails[[#This Row],[Dep''t Code]],Table5[],2,0))</f>
        <v/>
      </c>
      <c r="C98" s="32"/>
      <c r="D98" s="32"/>
      <c r="E98" s="32"/>
      <c r="F98" s="32"/>
      <c r="G98" s="33"/>
      <c r="H98" s="33"/>
      <c r="I98" s="32"/>
      <c r="J98" s="32"/>
      <c r="K98" s="32"/>
      <c r="L98" s="33"/>
      <c r="M98" s="33"/>
      <c r="N98" s="32"/>
      <c r="O98" s="35"/>
      <c r="P98" s="23" t="b">
        <f>COUNTA(tblDetails[[#This Row],[Dep''t Code]:[Budget]])=0</f>
        <v>0</v>
      </c>
      <c r="Q98" s="23" t="b">
        <f>OR(tblDetails[[#This Row],[Blank Row Flag]],NOT(ISBLANK(tblDetails[[#This Row],[Dep''t Code]])))</f>
        <v>0</v>
      </c>
      <c r="R9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8" s="23" t="b">
        <f>OR(tblDetails[[#This Row],[Blank Row Flag]],NOT(ISBLANK(tblDetails[[#This Row],[Top Task Name]])))</f>
        <v>0</v>
      </c>
      <c r="T98" s="23" t="b">
        <f>OR(tblDetails[[#This Row],[Blank Row Flag]],NOT(ISBLANK(tblDetails[[#This Row],[Top Task Manager]])))</f>
        <v>0</v>
      </c>
      <c r="U98" s="23" t="b">
        <f>OR(tblDetails[[#This Row],[Blank Row Flag]],NOT(ISBLANK(tblDetails[[#This Row],[Requisition Approver]])))</f>
        <v>0</v>
      </c>
      <c r="V98" s="23" t="b">
        <f>OR(tblDetails[[#This Row],[Blank Row Flag]],NOT(ISBLANK(tblDetails[[#This Row],[Top Task Start Date]])))</f>
        <v>0</v>
      </c>
      <c r="W98" s="23" t="b">
        <f>OR(tblDetails[[#This Row],[Blank Row Flag]],NOT(ISBLANK(tblDetails[[#This Row],[Top Task End Date]])))</f>
        <v>0</v>
      </c>
      <c r="X9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8" s="23" t="b">
        <f>OR(tblDetails[[#This Row],[Blank Row Flag]],NOT(ISBLANK(tblDetails[[#This Row],[Sub Task Name]])))</f>
        <v>0</v>
      </c>
      <c r="Z98" s="23" t="b">
        <v>1</v>
      </c>
      <c r="AA98" s="23" t="b">
        <f>OR(tblDetails[[#This Row],[Blank Row Flag]],NOT(ISBLANK(tblDetails[[#This Row],[Budget Resource]])))</f>
        <v>0</v>
      </c>
      <c r="AB98" s="23" t="b">
        <f>OR(tblDetails[[#This Row],[Blank Row Flag]],NOT(ISBLANK(tblDetails[[#This Row],[Budget]])))</f>
        <v>0</v>
      </c>
      <c r="AC98" s="38" t="b">
        <f>OR(tblDetails[[#This Row],[Blank Row Flag]],NOT(ISBLANK(tblDetails[[#This Row],[Sub Task End Date]])))</f>
        <v>0</v>
      </c>
      <c r="AD98" s="38" t="b">
        <f>OR(tblDetails[[#This Row],[Blank Row Flag]],NOT(ISBLANK(tblDetails[[#This Row],[Sub Task Start Date]])))</f>
        <v>0</v>
      </c>
    </row>
    <row r="99" spans="1:30" x14ac:dyDescent="0.25">
      <c r="A99" s="32"/>
      <c r="B99" s="23" t="str">
        <f>IF(tblDetails[[#This Row],[Dep''t Code]]="","",VLOOKUP(tblDetails[[#This Row],[Dep''t Code]],Table5[],2,0))</f>
        <v/>
      </c>
      <c r="C99" s="32"/>
      <c r="D99" s="32"/>
      <c r="E99" s="32"/>
      <c r="F99" s="32"/>
      <c r="G99" s="33"/>
      <c r="H99" s="33"/>
      <c r="I99" s="32"/>
      <c r="J99" s="32"/>
      <c r="K99" s="32"/>
      <c r="L99" s="33"/>
      <c r="M99" s="33"/>
      <c r="N99" s="32"/>
      <c r="O99" s="35"/>
      <c r="P99" s="23" t="b">
        <f>COUNTA(tblDetails[[#This Row],[Dep''t Code]:[Budget]])=0</f>
        <v>0</v>
      </c>
      <c r="Q99" s="23" t="b">
        <f>OR(tblDetails[[#This Row],[Blank Row Flag]],NOT(ISBLANK(tblDetails[[#This Row],[Dep''t Code]])))</f>
        <v>0</v>
      </c>
      <c r="R9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9" s="23" t="b">
        <f>OR(tblDetails[[#This Row],[Blank Row Flag]],NOT(ISBLANK(tblDetails[[#This Row],[Top Task Name]])))</f>
        <v>0</v>
      </c>
      <c r="T99" s="23" t="b">
        <f>OR(tblDetails[[#This Row],[Blank Row Flag]],NOT(ISBLANK(tblDetails[[#This Row],[Top Task Manager]])))</f>
        <v>0</v>
      </c>
      <c r="U99" s="23" t="b">
        <f>OR(tblDetails[[#This Row],[Blank Row Flag]],NOT(ISBLANK(tblDetails[[#This Row],[Requisition Approver]])))</f>
        <v>0</v>
      </c>
      <c r="V99" s="23" t="b">
        <f>OR(tblDetails[[#This Row],[Blank Row Flag]],NOT(ISBLANK(tblDetails[[#This Row],[Top Task Start Date]])))</f>
        <v>0</v>
      </c>
      <c r="W99" s="23" t="b">
        <f>OR(tblDetails[[#This Row],[Blank Row Flag]],NOT(ISBLANK(tblDetails[[#This Row],[Top Task End Date]])))</f>
        <v>0</v>
      </c>
      <c r="X9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9" s="23" t="b">
        <f>OR(tblDetails[[#This Row],[Blank Row Flag]],NOT(ISBLANK(tblDetails[[#This Row],[Sub Task Name]])))</f>
        <v>0</v>
      </c>
      <c r="Z99" s="23" t="b">
        <v>1</v>
      </c>
      <c r="AA99" s="23" t="b">
        <f>OR(tblDetails[[#This Row],[Blank Row Flag]],NOT(ISBLANK(tblDetails[[#This Row],[Budget Resource]])))</f>
        <v>0</v>
      </c>
      <c r="AB99" s="23" t="b">
        <f>OR(tblDetails[[#This Row],[Blank Row Flag]],NOT(ISBLANK(tblDetails[[#This Row],[Budget]])))</f>
        <v>0</v>
      </c>
      <c r="AC99" s="38" t="b">
        <f>OR(tblDetails[[#This Row],[Blank Row Flag]],NOT(ISBLANK(tblDetails[[#This Row],[Sub Task End Date]])))</f>
        <v>0</v>
      </c>
      <c r="AD99" s="38" t="b">
        <f>OR(tblDetails[[#This Row],[Blank Row Flag]],NOT(ISBLANK(tblDetails[[#This Row],[Sub Task Start Date]])))</f>
        <v>0</v>
      </c>
    </row>
    <row r="100" spans="1:30" x14ac:dyDescent="0.25">
      <c r="A100" s="32"/>
      <c r="B100" s="23" t="str">
        <f>IF(tblDetails[[#This Row],[Dep''t Code]]="","",VLOOKUP(tblDetails[[#This Row],[Dep''t Code]],Table5[],2,0))</f>
        <v/>
      </c>
      <c r="C100" s="32"/>
      <c r="D100" s="32"/>
      <c r="E100" s="32"/>
      <c r="F100" s="32"/>
      <c r="G100" s="33"/>
      <c r="H100" s="33"/>
      <c r="I100" s="32"/>
      <c r="J100" s="32"/>
      <c r="K100" s="32"/>
      <c r="L100" s="33"/>
      <c r="M100" s="33"/>
      <c r="N100" s="32"/>
      <c r="O100" s="35"/>
      <c r="P100" s="23" t="b">
        <f>COUNTA(tblDetails[[#This Row],[Dep''t Code]:[Budget]])=0</f>
        <v>0</v>
      </c>
      <c r="Q100" s="23" t="b">
        <f>OR(tblDetails[[#This Row],[Blank Row Flag]],NOT(ISBLANK(tblDetails[[#This Row],[Dep''t Code]])))</f>
        <v>0</v>
      </c>
      <c r="R10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0" s="23" t="b">
        <f>OR(tblDetails[[#This Row],[Blank Row Flag]],NOT(ISBLANK(tblDetails[[#This Row],[Top Task Name]])))</f>
        <v>0</v>
      </c>
      <c r="T100" s="23" t="b">
        <f>OR(tblDetails[[#This Row],[Blank Row Flag]],NOT(ISBLANK(tblDetails[[#This Row],[Top Task Manager]])))</f>
        <v>0</v>
      </c>
      <c r="U100" s="23" t="b">
        <f>OR(tblDetails[[#This Row],[Blank Row Flag]],NOT(ISBLANK(tblDetails[[#This Row],[Requisition Approver]])))</f>
        <v>0</v>
      </c>
      <c r="V100" s="23" t="b">
        <f>OR(tblDetails[[#This Row],[Blank Row Flag]],NOT(ISBLANK(tblDetails[[#This Row],[Top Task Start Date]])))</f>
        <v>0</v>
      </c>
      <c r="W100" s="23" t="b">
        <f>OR(tblDetails[[#This Row],[Blank Row Flag]],NOT(ISBLANK(tblDetails[[#This Row],[Top Task End Date]])))</f>
        <v>0</v>
      </c>
      <c r="X10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0" s="23" t="b">
        <f>OR(tblDetails[[#This Row],[Blank Row Flag]],NOT(ISBLANK(tblDetails[[#This Row],[Sub Task Name]])))</f>
        <v>0</v>
      </c>
      <c r="Z100" s="23" t="b">
        <v>1</v>
      </c>
      <c r="AA100" s="23" t="b">
        <f>OR(tblDetails[[#This Row],[Blank Row Flag]],NOT(ISBLANK(tblDetails[[#This Row],[Budget Resource]])))</f>
        <v>0</v>
      </c>
      <c r="AB100" s="23" t="b">
        <f>OR(tblDetails[[#This Row],[Blank Row Flag]],NOT(ISBLANK(tblDetails[[#This Row],[Budget]])))</f>
        <v>0</v>
      </c>
      <c r="AC100" s="38" t="b">
        <f>OR(tblDetails[[#This Row],[Blank Row Flag]],NOT(ISBLANK(tblDetails[[#This Row],[Sub Task End Date]])))</f>
        <v>0</v>
      </c>
      <c r="AD100" s="38" t="b">
        <f>OR(tblDetails[[#This Row],[Blank Row Flag]],NOT(ISBLANK(tblDetails[[#This Row],[Sub Task Start Date]])))</f>
        <v>0</v>
      </c>
    </row>
    <row r="101" spans="1:30" x14ac:dyDescent="0.25">
      <c r="A101" s="32"/>
      <c r="B101" s="23" t="str">
        <f>IF(tblDetails[[#This Row],[Dep''t Code]]="","",VLOOKUP(tblDetails[[#This Row],[Dep''t Code]],Table5[],2,0))</f>
        <v/>
      </c>
      <c r="C101" s="32"/>
      <c r="D101" s="32"/>
      <c r="E101" s="32"/>
      <c r="F101" s="32"/>
      <c r="G101" s="33"/>
      <c r="H101" s="33"/>
      <c r="I101" s="32"/>
      <c r="J101" s="32"/>
      <c r="K101" s="32"/>
      <c r="L101" s="33"/>
      <c r="M101" s="33"/>
      <c r="N101" s="32"/>
      <c r="O101" s="35"/>
      <c r="P101" s="23" t="b">
        <f>COUNTA(tblDetails[[#This Row],[Dep''t Code]:[Budget]])=0</f>
        <v>0</v>
      </c>
      <c r="Q101" s="23" t="b">
        <f>OR(tblDetails[[#This Row],[Blank Row Flag]],NOT(ISBLANK(tblDetails[[#This Row],[Dep''t Code]])))</f>
        <v>0</v>
      </c>
      <c r="R10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1" s="23" t="b">
        <f>OR(tblDetails[[#This Row],[Blank Row Flag]],NOT(ISBLANK(tblDetails[[#This Row],[Top Task Name]])))</f>
        <v>0</v>
      </c>
      <c r="T101" s="23" t="b">
        <f>OR(tblDetails[[#This Row],[Blank Row Flag]],NOT(ISBLANK(tblDetails[[#This Row],[Top Task Manager]])))</f>
        <v>0</v>
      </c>
      <c r="U101" s="23" t="b">
        <f>OR(tblDetails[[#This Row],[Blank Row Flag]],NOT(ISBLANK(tblDetails[[#This Row],[Requisition Approver]])))</f>
        <v>0</v>
      </c>
      <c r="V101" s="23" t="b">
        <f>OR(tblDetails[[#This Row],[Blank Row Flag]],NOT(ISBLANK(tblDetails[[#This Row],[Top Task Start Date]])))</f>
        <v>0</v>
      </c>
      <c r="W101" s="23" t="b">
        <f>OR(tblDetails[[#This Row],[Blank Row Flag]],NOT(ISBLANK(tblDetails[[#This Row],[Top Task End Date]])))</f>
        <v>0</v>
      </c>
      <c r="X10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1" s="23" t="b">
        <f>OR(tblDetails[[#This Row],[Blank Row Flag]],NOT(ISBLANK(tblDetails[[#This Row],[Sub Task Name]])))</f>
        <v>0</v>
      </c>
      <c r="Z101" s="23" t="b">
        <v>1</v>
      </c>
      <c r="AA101" s="23" t="b">
        <f>OR(tblDetails[[#This Row],[Blank Row Flag]],NOT(ISBLANK(tblDetails[[#This Row],[Budget Resource]])))</f>
        <v>0</v>
      </c>
      <c r="AB101" s="23" t="b">
        <f>OR(tblDetails[[#This Row],[Blank Row Flag]],NOT(ISBLANK(tblDetails[[#This Row],[Budget]])))</f>
        <v>0</v>
      </c>
      <c r="AC101" s="38" t="b">
        <f>OR(tblDetails[[#This Row],[Blank Row Flag]],NOT(ISBLANK(tblDetails[[#This Row],[Sub Task End Date]])))</f>
        <v>0</v>
      </c>
      <c r="AD101" s="38" t="b">
        <f>OR(tblDetails[[#This Row],[Blank Row Flag]],NOT(ISBLANK(tblDetails[[#This Row],[Sub Task Start Date]])))</f>
        <v>0</v>
      </c>
    </row>
    <row r="102" spans="1:30" x14ac:dyDescent="0.25">
      <c r="A102" s="32"/>
      <c r="B102" s="23" t="str">
        <f>IF(tblDetails[[#This Row],[Dep''t Code]]="","",VLOOKUP(tblDetails[[#This Row],[Dep''t Code]],Table5[],2,0))</f>
        <v/>
      </c>
      <c r="C102" s="32"/>
      <c r="D102" s="32"/>
      <c r="E102" s="32"/>
      <c r="F102" s="32"/>
      <c r="G102" s="33"/>
      <c r="H102" s="33"/>
      <c r="I102" s="32"/>
      <c r="J102" s="32"/>
      <c r="K102" s="32"/>
      <c r="L102" s="33"/>
      <c r="M102" s="33"/>
      <c r="N102" s="32"/>
      <c r="O102" s="35"/>
      <c r="P102" s="23" t="b">
        <f>COUNTA(tblDetails[[#This Row],[Dep''t Code]:[Budget]])=0</f>
        <v>0</v>
      </c>
      <c r="Q102" s="23" t="b">
        <f>OR(tblDetails[[#This Row],[Blank Row Flag]],NOT(ISBLANK(tblDetails[[#This Row],[Dep''t Code]])))</f>
        <v>0</v>
      </c>
      <c r="R10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2" s="23" t="b">
        <f>OR(tblDetails[[#This Row],[Blank Row Flag]],NOT(ISBLANK(tblDetails[[#This Row],[Top Task Name]])))</f>
        <v>0</v>
      </c>
      <c r="T102" s="23" t="b">
        <f>OR(tblDetails[[#This Row],[Blank Row Flag]],NOT(ISBLANK(tblDetails[[#This Row],[Top Task Manager]])))</f>
        <v>0</v>
      </c>
      <c r="U102" s="23" t="b">
        <f>OR(tblDetails[[#This Row],[Blank Row Flag]],NOT(ISBLANK(tblDetails[[#This Row],[Requisition Approver]])))</f>
        <v>0</v>
      </c>
      <c r="V102" s="23" t="b">
        <f>OR(tblDetails[[#This Row],[Blank Row Flag]],NOT(ISBLANK(tblDetails[[#This Row],[Top Task Start Date]])))</f>
        <v>0</v>
      </c>
      <c r="W102" s="23" t="b">
        <f>OR(tblDetails[[#This Row],[Blank Row Flag]],NOT(ISBLANK(tblDetails[[#This Row],[Top Task End Date]])))</f>
        <v>0</v>
      </c>
      <c r="X10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2" s="23" t="b">
        <f>OR(tblDetails[[#This Row],[Blank Row Flag]],NOT(ISBLANK(tblDetails[[#This Row],[Sub Task Name]])))</f>
        <v>0</v>
      </c>
      <c r="Z102" s="23" t="b">
        <v>1</v>
      </c>
      <c r="AA102" s="23" t="b">
        <f>OR(tblDetails[[#This Row],[Blank Row Flag]],NOT(ISBLANK(tblDetails[[#This Row],[Budget Resource]])))</f>
        <v>0</v>
      </c>
      <c r="AB102" s="23" t="b">
        <f>OR(tblDetails[[#This Row],[Blank Row Flag]],NOT(ISBLANK(tblDetails[[#This Row],[Budget]])))</f>
        <v>0</v>
      </c>
      <c r="AC102" s="38" t="b">
        <f>OR(tblDetails[[#This Row],[Blank Row Flag]],NOT(ISBLANK(tblDetails[[#This Row],[Sub Task End Date]])))</f>
        <v>0</v>
      </c>
      <c r="AD102" s="38" t="b">
        <f>OR(tblDetails[[#This Row],[Blank Row Flag]],NOT(ISBLANK(tblDetails[[#This Row],[Sub Task Start Date]])))</f>
        <v>0</v>
      </c>
    </row>
    <row r="103" spans="1:30" x14ac:dyDescent="0.25">
      <c r="A103" s="32"/>
      <c r="B103" s="23" t="str">
        <f>IF(tblDetails[[#This Row],[Dep''t Code]]="","",VLOOKUP(tblDetails[[#This Row],[Dep''t Code]],Table5[],2,0))</f>
        <v/>
      </c>
      <c r="C103" s="32"/>
      <c r="D103" s="32"/>
      <c r="E103" s="32"/>
      <c r="F103" s="32"/>
      <c r="G103" s="33"/>
      <c r="H103" s="33"/>
      <c r="I103" s="32"/>
      <c r="J103" s="32"/>
      <c r="K103" s="32"/>
      <c r="L103" s="33"/>
      <c r="M103" s="33"/>
      <c r="N103" s="32"/>
      <c r="O103" s="35"/>
      <c r="P103" s="23" t="b">
        <f>COUNTA(tblDetails[[#This Row],[Dep''t Code]:[Budget]])=0</f>
        <v>0</v>
      </c>
      <c r="Q103" s="23" t="b">
        <f>OR(tblDetails[[#This Row],[Blank Row Flag]],NOT(ISBLANK(tblDetails[[#This Row],[Dep''t Code]])))</f>
        <v>0</v>
      </c>
      <c r="R10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3" s="23" t="b">
        <f>OR(tblDetails[[#This Row],[Blank Row Flag]],NOT(ISBLANK(tblDetails[[#This Row],[Top Task Name]])))</f>
        <v>0</v>
      </c>
      <c r="T103" s="23" t="b">
        <f>OR(tblDetails[[#This Row],[Blank Row Flag]],NOT(ISBLANK(tblDetails[[#This Row],[Top Task Manager]])))</f>
        <v>0</v>
      </c>
      <c r="U103" s="23" t="b">
        <f>OR(tblDetails[[#This Row],[Blank Row Flag]],NOT(ISBLANK(tblDetails[[#This Row],[Requisition Approver]])))</f>
        <v>0</v>
      </c>
      <c r="V103" s="23" t="b">
        <f>OR(tblDetails[[#This Row],[Blank Row Flag]],NOT(ISBLANK(tblDetails[[#This Row],[Top Task Start Date]])))</f>
        <v>0</v>
      </c>
      <c r="W103" s="23" t="b">
        <f>OR(tblDetails[[#This Row],[Blank Row Flag]],NOT(ISBLANK(tblDetails[[#This Row],[Top Task End Date]])))</f>
        <v>0</v>
      </c>
      <c r="X10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3" s="23" t="b">
        <f>OR(tblDetails[[#This Row],[Blank Row Flag]],NOT(ISBLANK(tblDetails[[#This Row],[Sub Task Name]])))</f>
        <v>0</v>
      </c>
      <c r="Z103" s="23" t="b">
        <v>1</v>
      </c>
      <c r="AA103" s="23" t="b">
        <f>OR(tblDetails[[#This Row],[Blank Row Flag]],NOT(ISBLANK(tblDetails[[#This Row],[Budget Resource]])))</f>
        <v>0</v>
      </c>
      <c r="AB103" s="23" t="b">
        <f>OR(tblDetails[[#This Row],[Blank Row Flag]],NOT(ISBLANK(tblDetails[[#This Row],[Budget]])))</f>
        <v>0</v>
      </c>
      <c r="AC103" s="38" t="b">
        <f>OR(tblDetails[[#This Row],[Blank Row Flag]],NOT(ISBLANK(tblDetails[[#This Row],[Sub Task End Date]])))</f>
        <v>0</v>
      </c>
      <c r="AD103" s="38" t="b">
        <f>OR(tblDetails[[#This Row],[Blank Row Flag]],NOT(ISBLANK(tblDetails[[#This Row],[Sub Task Start Date]])))</f>
        <v>0</v>
      </c>
    </row>
    <row r="104" spans="1:30" x14ac:dyDescent="0.25">
      <c r="A104" s="32"/>
      <c r="B104" s="23" t="str">
        <f>IF(tblDetails[[#This Row],[Dep''t Code]]="","",VLOOKUP(tblDetails[[#This Row],[Dep''t Code]],Table5[],2,0))</f>
        <v/>
      </c>
      <c r="C104" s="32"/>
      <c r="D104" s="32"/>
      <c r="E104" s="32"/>
      <c r="F104" s="32"/>
      <c r="G104" s="33"/>
      <c r="H104" s="33"/>
      <c r="I104" s="32"/>
      <c r="J104" s="32"/>
      <c r="K104" s="32"/>
      <c r="L104" s="33"/>
      <c r="M104" s="33"/>
      <c r="N104" s="32"/>
      <c r="O104" s="35"/>
      <c r="P104" s="23" t="b">
        <f>COUNTA(tblDetails[[#This Row],[Dep''t Code]:[Budget]])=0</f>
        <v>0</v>
      </c>
      <c r="Q104" s="23" t="b">
        <f>OR(tblDetails[[#This Row],[Blank Row Flag]],NOT(ISBLANK(tblDetails[[#This Row],[Dep''t Code]])))</f>
        <v>0</v>
      </c>
      <c r="R10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4" s="23" t="b">
        <f>OR(tblDetails[[#This Row],[Blank Row Flag]],NOT(ISBLANK(tblDetails[[#This Row],[Top Task Name]])))</f>
        <v>0</v>
      </c>
      <c r="T104" s="23" t="b">
        <f>OR(tblDetails[[#This Row],[Blank Row Flag]],NOT(ISBLANK(tblDetails[[#This Row],[Top Task Manager]])))</f>
        <v>0</v>
      </c>
      <c r="U104" s="23" t="b">
        <f>OR(tblDetails[[#This Row],[Blank Row Flag]],NOT(ISBLANK(tblDetails[[#This Row],[Requisition Approver]])))</f>
        <v>0</v>
      </c>
      <c r="V104" s="23" t="b">
        <f>OR(tblDetails[[#This Row],[Blank Row Flag]],NOT(ISBLANK(tblDetails[[#This Row],[Top Task Start Date]])))</f>
        <v>0</v>
      </c>
      <c r="W104" s="23" t="b">
        <f>OR(tblDetails[[#This Row],[Blank Row Flag]],NOT(ISBLANK(tblDetails[[#This Row],[Top Task End Date]])))</f>
        <v>0</v>
      </c>
      <c r="X10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4" s="23" t="b">
        <f>OR(tblDetails[[#This Row],[Blank Row Flag]],NOT(ISBLANK(tblDetails[[#This Row],[Sub Task Name]])))</f>
        <v>0</v>
      </c>
      <c r="Z104" s="23" t="b">
        <v>1</v>
      </c>
      <c r="AA104" s="23" t="b">
        <f>OR(tblDetails[[#This Row],[Blank Row Flag]],NOT(ISBLANK(tblDetails[[#This Row],[Budget Resource]])))</f>
        <v>0</v>
      </c>
      <c r="AB104" s="23" t="b">
        <f>OR(tblDetails[[#This Row],[Blank Row Flag]],NOT(ISBLANK(tblDetails[[#This Row],[Budget]])))</f>
        <v>0</v>
      </c>
      <c r="AC104" s="38" t="b">
        <f>OR(tblDetails[[#This Row],[Blank Row Flag]],NOT(ISBLANK(tblDetails[[#This Row],[Sub Task End Date]])))</f>
        <v>0</v>
      </c>
      <c r="AD104" s="38" t="b">
        <f>OR(tblDetails[[#This Row],[Blank Row Flag]],NOT(ISBLANK(tblDetails[[#This Row],[Sub Task Start Date]])))</f>
        <v>0</v>
      </c>
    </row>
    <row r="105" spans="1:30" x14ac:dyDescent="0.25">
      <c r="A105" s="32"/>
      <c r="B105" s="23" t="str">
        <f>IF(tblDetails[[#This Row],[Dep''t Code]]="","",VLOOKUP(tblDetails[[#This Row],[Dep''t Code]],Table5[],2,0))</f>
        <v/>
      </c>
      <c r="C105" s="32"/>
      <c r="D105" s="32"/>
      <c r="E105" s="32"/>
      <c r="F105" s="32"/>
      <c r="G105" s="33"/>
      <c r="H105" s="33"/>
      <c r="I105" s="32"/>
      <c r="J105" s="32"/>
      <c r="K105" s="32"/>
      <c r="L105" s="33"/>
      <c r="M105" s="33"/>
      <c r="N105" s="32"/>
      <c r="O105" s="35"/>
      <c r="P105" s="23" t="b">
        <f>COUNTA(tblDetails[[#This Row],[Dep''t Code]:[Budget]])=0</f>
        <v>0</v>
      </c>
      <c r="Q105" s="23" t="b">
        <f>OR(tblDetails[[#This Row],[Blank Row Flag]],NOT(ISBLANK(tblDetails[[#This Row],[Dep''t Code]])))</f>
        <v>0</v>
      </c>
      <c r="R10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5" s="23" t="b">
        <f>OR(tblDetails[[#This Row],[Blank Row Flag]],NOT(ISBLANK(tblDetails[[#This Row],[Top Task Name]])))</f>
        <v>0</v>
      </c>
      <c r="T105" s="23" t="b">
        <f>OR(tblDetails[[#This Row],[Blank Row Flag]],NOT(ISBLANK(tblDetails[[#This Row],[Top Task Manager]])))</f>
        <v>0</v>
      </c>
      <c r="U105" s="23" t="b">
        <f>OR(tblDetails[[#This Row],[Blank Row Flag]],NOT(ISBLANK(tblDetails[[#This Row],[Requisition Approver]])))</f>
        <v>0</v>
      </c>
      <c r="V105" s="23" t="b">
        <f>OR(tblDetails[[#This Row],[Blank Row Flag]],NOT(ISBLANK(tblDetails[[#This Row],[Top Task Start Date]])))</f>
        <v>0</v>
      </c>
      <c r="W105" s="23" t="b">
        <f>OR(tblDetails[[#This Row],[Blank Row Flag]],NOT(ISBLANK(tblDetails[[#This Row],[Top Task End Date]])))</f>
        <v>0</v>
      </c>
      <c r="X10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5" s="23" t="b">
        <f>OR(tblDetails[[#This Row],[Blank Row Flag]],NOT(ISBLANK(tblDetails[[#This Row],[Sub Task Name]])))</f>
        <v>0</v>
      </c>
      <c r="Z105" s="23" t="b">
        <v>1</v>
      </c>
      <c r="AA105" s="23" t="b">
        <f>OR(tblDetails[[#This Row],[Blank Row Flag]],NOT(ISBLANK(tblDetails[[#This Row],[Budget Resource]])))</f>
        <v>0</v>
      </c>
      <c r="AB105" s="23" t="b">
        <f>OR(tblDetails[[#This Row],[Blank Row Flag]],NOT(ISBLANK(tblDetails[[#This Row],[Budget]])))</f>
        <v>0</v>
      </c>
      <c r="AC105" s="38" t="b">
        <f>OR(tblDetails[[#This Row],[Blank Row Flag]],NOT(ISBLANK(tblDetails[[#This Row],[Sub Task End Date]])))</f>
        <v>0</v>
      </c>
      <c r="AD105" s="38" t="b">
        <f>OR(tblDetails[[#This Row],[Blank Row Flag]],NOT(ISBLANK(tblDetails[[#This Row],[Sub Task Start Date]])))</f>
        <v>0</v>
      </c>
    </row>
    <row r="106" spans="1:30" x14ac:dyDescent="0.25">
      <c r="A106" s="32"/>
      <c r="B106" s="23" t="str">
        <f>IF(tblDetails[[#This Row],[Dep''t Code]]="","",VLOOKUP(tblDetails[[#This Row],[Dep''t Code]],Table5[],2,0))</f>
        <v/>
      </c>
      <c r="C106" s="32"/>
      <c r="D106" s="32"/>
      <c r="E106" s="32"/>
      <c r="F106" s="32"/>
      <c r="G106" s="33"/>
      <c r="H106" s="33"/>
      <c r="I106" s="32"/>
      <c r="J106" s="32"/>
      <c r="K106" s="32"/>
      <c r="L106" s="33"/>
      <c r="M106" s="33"/>
      <c r="N106" s="32"/>
      <c r="O106" s="35"/>
      <c r="P106" s="23" t="b">
        <f>COUNTA(tblDetails[[#This Row],[Dep''t Code]:[Budget]])=0</f>
        <v>0</v>
      </c>
      <c r="Q106" s="23" t="b">
        <f>OR(tblDetails[[#This Row],[Blank Row Flag]],NOT(ISBLANK(tblDetails[[#This Row],[Dep''t Code]])))</f>
        <v>0</v>
      </c>
      <c r="R10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6" s="23" t="b">
        <f>OR(tblDetails[[#This Row],[Blank Row Flag]],NOT(ISBLANK(tblDetails[[#This Row],[Top Task Name]])))</f>
        <v>0</v>
      </c>
      <c r="T106" s="23" t="b">
        <f>OR(tblDetails[[#This Row],[Blank Row Flag]],NOT(ISBLANK(tblDetails[[#This Row],[Top Task Manager]])))</f>
        <v>0</v>
      </c>
      <c r="U106" s="23" t="b">
        <f>OR(tblDetails[[#This Row],[Blank Row Flag]],NOT(ISBLANK(tblDetails[[#This Row],[Requisition Approver]])))</f>
        <v>0</v>
      </c>
      <c r="V106" s="23" t="b">
        <f>OR(tblDetails[[#This Row],[Blank Row Flag]],NOT(ISBLANK(tblDetails[[#This Row],[Top Task Start Date]])))</f>
        <v>0</v>
      </c>
      <c r="W106" s="23" t="b">
        <f>OR(tblDetails[[#This Row],[Blank Row Flag]],NOT(ISBLANK(tblDetails[[#This Row],[Top Task End Date]])))</f>
        <v>0</v>
      </c>
      <c r="X10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6" s="23" t="b">
        <f>OR(tblDetails[[#This Row],[Blank Row Flag]],NOT(ISBLANK(tblDetails[[#This Row],[Sub Task Name]])))</f>
        <v>0</v>
      </c>
      <c r="Z106" s="23" t="b">
        <v>1</v>
      </c>
      <c r="AA106" s="23" t="b">
        <f>OR(tblDetails[[#This Row],[Blank Row Flag]],NOT(ISBLANK(tblDetails[[#This Row],[Budget Resource]])))</f>
        <v>0</v>
      </c>
      <c r="AB106" s="23" t="b">
        <f>OR(tblDetails[[#This Row],[Blank Row Flag]],NOT(ISBLANK(tblDetails[[#This Row],[Budget]])))</f>
        <v>0</v>
      </c>
      <c r="AC106" s="38" t="b">
        <f>OR(tblDetails[[#This Row],[Blank Row Flag]],NOT(ISBLANK(tblDetails[[#This Row],[Sub Task End Date]])))</f>
        <v>0</v>
      </c>
      <c r="AD106" s="38" t="b">
        <f>OR(tblDetails[[#This Row],[Blank Row Flag]],NOT(ISBLANK(tblDetails[[#This Row],[Sub Task Start Date]])))</f>
        <v>0</v>
      </c>
    </row>
    <row r="107" spans="1:30" x14ac:dyDescent="0.25">
      <c r="A107" s="32"/>
      <c r="B107" s="23" t="str">
        <f>IF(tblDetails[[#This Row],[Dep''t Code]]="","",VLOOKUP(tblDetails[[#This Row],[Dep''t Code]],Table5[],2,0))</f>
        <v/>
      </c>
      <c r="C107" s="32"/>
      <c r="D107" s="32"/>
      <c r="E107" s="32"/>
      <c r="F107" s="32"/>
      <c r="G107" s="33"/>
      <c r="H107" s="33"/>
      <c r="I107" s="32"/>
      <c r="J107" s="32"/>
      <c r="K107" s="32"/>
      <c r="L107" s="33"/>
      <c r="M107" s="33"/>
      <c r="N107" s="32"/>
      <c r="O107" s="35"/>
      <c r="P107" s="23" t="b">
        <f>COUNTA(tblDetails[[#This Row],[Dep''t Code]:[Budget]])=0</f>
        <v>0</v>
      </c>
      <c r="Q107" s="23" t="b">
        <f>OR(tblDetails[[#This Row],[Blank Row Flag]],NOT(ISBLANK(tblDetails[[#This Row],[Dep''t Code]])))</f>
        <v>0</v>
      </c>
      <c r="R10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7" s="23" t="b">
        <f>OR(tblDetails[[#This Row],[Blank Row Flag]],NOT(ISBLANK(tblDetails[[#This Row],[Top Task Name]])))</f>
        <v>0</v>
      </c>
      <c r="T107" s="23" t="b">
        <f>OR(tblDetails[[#This Row],[Blank Row Flag]],NOT(ISBLANK(tblDetails[[#This Row],[Top Task Manager]])))</f>
        <v>0</v>
      </c>
      <c r="U107" s="23" t="b">
        <f>OR(tblDetails[[#This Row],[Blank Row Flag]],NOT(ISBLANK(tblDetails[[#This Row],[Requisition Approver]])))</f>
        <v>0</v>
      </c>
      <c r="V107" s="23" t="b">
        <f>OR(tblDetails[[#This Row],[Blank Row Flag]],NOT(ISBLANK(tblDetails[[#This Row],[Top Task Start Date]])))</f>
        <v>0</v>
      </c>
      <c r="W107" s="23" t="b">
        <f>OR(tblDetails[[#This Row],[Blank Row Flag]],NOT(ISBLANK(tblDetails[[#This Row],[Top Task End Date]])))</f>
        <v>0</v>
      </c>
      <c r="X10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7" s="23" t="b">
        <f>OR(tblDetails[[#This Row],[Blank Row Flag]],NOT(ISBLANK(tblDetails[[#This Row],[Sub Task Name]])))</f>
        <v>0</v>
      </c>
      <c r="Z107" s="23" t="b">
        <v>1</v>
      </c>
      <c r="AA107" s="23" t="b">
        <f>OR(tblDetails[[#This Row],[Blank Row Flag]],NOT(ISBLANK(tblDetails[[#This Row],[Budget Resource]])))</f>
        <v>0</v>
      </c>
      <c r="AB107" s="23" t="b">
        <f>OR(tblDetails[[#This Row],[Blank Row Flag]],NOT(ISBLANK(tblDetails[[#This Row],[Budget]])))</f>
        <v>0</v>
      </c>
      <c r="AC107" s="38" t="b">
        <f>OR(tblDetails[[#This Row],[Blank Row Flag]],NOT(ISBLANK(tblDetails[[#This Row],[Sub Task End Date]])))</f>
        <v>0</v>
      </c>
      <c r="AD107" s="38" t="b">
        <f>OR(tblDetails[[#This Row],[Blank Row Flag]],NOT(ISBLANK(tblDetails[[#This Row],[Sub Task Start Date]])))</f>
        <v>0</v>
      </c>
    </row>
    <row r="108" spans="1:30" x14ac:dyDescent="0.25">
      <c r="A108" s="32"/>
      <c r="B108" s="23" t="str">
        <f>IF(tblDetails[[#This Row],[Dep''t Code]]="","",VLOOKUP(tblDetails[[#This Row],[Dep''t Code]],Table5[],2,0))</f>
        <v/>
      </c>
      <c r="C108" s="32"/>
      <c r="D108" s="32"/>
      <c r="E108" s="32"/>
      <c r="F108" s="32"/>
      <c r="G108" s="33"/>
      <c r="H108" s="33"/>
      <c r="I108" s="32"/>
      <c r="J108" s="32"/>
      <c r="K108" s="32"/>
      <c r="L108" s="33"/>
      <c r="M108" s="33"/>
      <c r="N108" s="32"/>
      <c r="O108" s="35"/>
      <c r="P108" s="23" t="b">
        <f>COUNTA(tblDetails[[#This Row],[Dep''t Code]:[Budget]])=0</f>
        <v>0</v>
      </c>
      <c r="Q108" s="23" t="b">
        <f>OR(tblDetails[[#This Row],[Blank Row Flag]],NOT(ISBLANK(tblDetails[[#This Row],[Dep''t Code]])))</f>
        <v>0</v>
      </c>
      <c r="R10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8" s="23" t="b">
        <f>OR(tblDetails[[#This Row],[Blank Row Flag]],NOT(ISBLANK(tblDetails[[#This Row],[Top Task Name]])))</f>
        <v>0</v>
      </c>
      <c r="T108" s="23" t="b">
        <f>OR(tblDetails[[#This Row],[Blank Row Flag]],NOT(ISBLANK(tblDetails[[#This Row],[Top Task Manager]])))</f>
        <v>0</v>
      </c>
      <c r="U108" s="23" t="b">
        <f>OR(tblDetails[[#This Row],[Blank Row Flag]],NOT(ISBLANK(tblDetails[[#This Row],[Requisition Approver]])))</f>
        <v>0</v>
      </c>
      <c r="V108" s="23" t="b">
        <f>OR(tblDetails[[#This Row],[Blank Row Flag]],NOT(ISBLANK(tblDetails[[#This Row],[Top Task Start Date]])))</f>
        <v>0</v>
      </c>
      <c r="W108" s="23" t="b">
        <f>OR(tblDetails[[#This Row],[Blank Row Flag]],NOT(ISBLANK(tblDetails[[#This Row],[Top Task End Date]])))</f>
        <v>0</v>
      </c>
      <c r="X10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8" s="23" t="b">
        <f>OR(tblDetails[[#This Row],[Blank Row Flag]],NOT(ISBLANK(tblDetails[[#This Row],[Sub Task Name]])))</f>
        <v>0</v>
      </c>
      <c r="Z108" s="23" t="b">
        <v>1</v>
      </c>
      <c r="AA108" s="23" t="b">
        <f>OR(tblDetails[[#This Row],[Blank Row Flag]],NOT(ISBLANK(tblDetails[[#This Row],[Budget Resource]])))</f>
        <v>0</v>
      </c>
      <c r="AB108" s="23" t="b">
        <f>OR(tblDetails[[#This Row],[Blank Row Flag]],NOT(ISBLANK(tblDetails[[#This Row],[Budget]])))</f>
        <v>0</v>
      </c>
      <c r="AC108" s="38" t="b">
        <f>OR(tblDetails[[#This Row],[Blank Row Flag]],NOT(ISBLANK(tblDetails[[#This Row],[Sub Task End Date]])))</f>
        <v>0</v>
      </c>
      <c r="AD108" s="38" t="b">
        <f>OR(tblDetails[[#This Row],[Blank Row Flag]],NOT(ISBLANK(tblDetails[[#This Row],[Sub Task Start Date]])))</f>
        <v>0</v>
      </c>
    </row>
    <row r="109" spans="1:30" x14ac:dyDescent="0.25">
      <c r="A109" s="32"/>
      <c r="B109" s="23" t="str">
        <f>IF(tblDetails[[#This Row],[Dep''t Code]]="","",VLOOKUP(tblDetails[[#This Row],[Dep''t Code]],Table5[],2,0))</f>
        <v/>
      </c>
      <c r="C109" s="32"/>
      <c r="D109" s="32"/>
      <c r="E109" s="32"/>
      <c r="F109" s="32"/>
      <c r="G109" s="33"/>
      <c r="H109" s="33"/>
      <c r="I109" s="32"/>
      <c r="J109" s="32"/>
      <c r="K109" s="32"/>
      <c r="L109" s="33"/>
      <c r="M109" s="33"/>
      <c r="N109" s="32"/>
      <c r="O109" s="35"/>
      <c r="P109" s="23" t="b">
        <f>COUNTA(tblDetails[[#This Row],[Dep''t Code]:[Budget]])=0</f>
        <v>0</v>
      </c>
      <c r="Q109" s="23" t="b">
        <f>OR(tblDetails[[#This Row],[Blank Row Flag]],NOT(ISBLANK(tblDetails[[#This Row],[Dep''t Code]])))</f>
        <v>0</v>
      </c>
      <c r="R10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9" s="23" t="b">
        <f>OR(tblDetails[[#This Row],[Blank Row Flag]],NOT(ISBLANK(tblDetails[[#This Row],[Top Task Name]])))</f>
        <v>0</v>
      </c>
      <c r="T109" s="23" t="b">
        <f>OR(tblDetails[[#This Row],[Blank Row Flag]],NOT(ISBLANK(tblDetails[[#This Row],[Top Task Manager]])))</f>
        <v>0</v>
      </c>
      <c r="U109" s="23" t="b">
        <f>OR(tblDetails[[#This Row],[Blank Row Flag]],NOT(ISBLANK(tblDetails[[#This Row],[Requisition Approver]])))</f>
        <v>0</v>
      </c>
      <c r="V109" s="23" t="b">
        <f>OR(tblDetails[[#This Row],[Blank Row Flag]],NOT(ISBLANK(tblDetails[[#This Row],[Top Task Start Date]])))</f>
        <v>0</v>
      </c>
      <c r="W109" s="23" t="b">
        <f>OR(tblDetails[[#This Row],[Blank Row Flag]],NOT(ISBLANK(tblDetails[[#This Row],[Top Task End Date]])))</f>
        <v>0</v>
      </c>
      <c r="X10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9" s="23" t="b">
        <f>OR(tblDetails[[#This Row],[Blank Row Flag]],NOT(ISBLANK(tblDetails[[#This Row],[Sub Task Name]])))</f>
        <v>0</v>
      </c>
      <c r="Z109" s="23" t="b">
        <v>1</v>
      </c>
      <c r="AA109" s="23" t="b">
        <f>OR(tblDetails[[#This Row],[Blank Row Flag]],NOT(ISBLANK(tblDetails[[#This Row],[Budget Resource]])))</f>
        <v>0</v>
      </c>
      <c r="AB109" s="23" t="b">
        <f>OR(tblDetails[[#This Row],[Blank Row Flag]],NOT(ISBLANK(tblDetails[[#This Row],[Budget]])))</f>
        <v>0</v>
      </c>
      <c r="AC109" s="38" t="b">
        <f>OR(tblDetails[[#This Row],[Blank Row Flag]],NOT(ISBLANK(tblDetails[[#This Row],[Sub Task End Date]])))</f>
        <v>0</v>
      </c>
      <c r="AD109" s="38" t="b">
        <f>OR(tblDetails[[#This Row],[Blank Row Flag]],NOT(ISBLANK(tblDetails[[#This Row],[Sub Task Start Date]])))</f>
        <v>0</v>
      </c>
    </row>
    <row r="110" spans="1:30" x14ac:dyDescent="0.25">
      <c r="A110" s="32"/>
      <c r="B110" s="23" t="str">
        <f>IF(tblDetails[[#This Row],[Dep''t Code]]="","",VLOOKUP(tblDetails[[#This Row],[Dep''t Code]],Table5[],2,0))</f>
        <v/>
      </c>
      <c r="C110" s="32"/>
      <c r="D110" s="32"/>
      <c r="E110" s="32"/>
      <c r="F110" s="32"/>
      <c r="G110" s="33"/>
      <c r="H110" s="33"/>
      <c r="I110" s="32"/>
      <c r="J110" s="32"/>
      <c r="K110" s="32"/>
      <c r="L110" s="33"/>
      <c r="M110" s="33"/>
      <c r="N110" s="32"/>
      <c r="O110" s="35"/>
      <c r="P110" s="23" t="b">
        <f>COUNTA(tblDetails[[#This Row],[Dep''t Code]:[Budget]])=0</f>
        <v>0</v>
      </c>
      <c r="Q110" s="23" t="b">
        <f>OR(tblDetails[[#This Row],[Blank Row Flag]],NOT(ISBLANK(tblDetails[[#This Row],[Dep''t Code]])))</f>
        <v>0</v>
      </c>
      <c r="R11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0" s="23" t="b">
        <f>OR(tblDetails[[#This Row],[Blank Row Flag]],NOT(ISBLANK(tblDetails[[#This Row],[Top Task Name]])))</f>
        <v>0</v>
      </c>
      <c r="T110" s="23" t="b">
        <f>OR(tblDetails[[#This Row],[Blank Row Flag]],NOT(ISBLANK(tblDetails[[#This Row],[Top Task Manager]])))</f>
        <v>0</v>
      </c>
      <c r="U110" s="23" t="b">
        <f>OR(tblDetails[[#This Row],[Blank Row Flag]],NOT(ISBLANK(tblDetails[[#This Row],[Requisition Approver]])))</f>
        <v>0</v>
      </c>
      <c r="V110" s="23" t="b">
        <f>OR(tblDetails[[#This Row],[Blank Row Flag]],NOT(ISBLANK(tblDetails[[#This Row],[Top Task Start Date]])))</f>
        <v>0</v>
      </c>
      <c r="W110" s="23" t="b">
        <f>OR(tblDetails[[#This Row],[Blank Row Flag]],NOT(ISBLANK(tblDetails[[#This Row],[Top Task End Date]])))</f>
        <v>0</v>
      </c>
      <c r="X11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0" s="23" t="b">
        <f>OR(tblDetails[[#This Row],[Blank Row Flag]],NOT(ISBLANK(tblDetails[[#This Row],[Sub Task Name]])))</f>
        <v>0</v>
      </c>
      <c r="Z110" s="23" t="b">
        <v>1</v>
      </c>
      <c r="AA110" s="23" t="b">
        <f>OR(tblDetails[[#This Row],[Blank Row Flag]],NOT(ISBLANK(tblDetails[[#This Row],[Budget Resource]])))</f>
        <v>0</v>
      </c>
      <c r="AB110" s="23" t="b">
        <f>OR(tblDetails[[#This Row],[Blank Row Flag]],NOT(ISBLANK(tblDetails[[#This Row],[Budget]])))</f>
        <v>0</v>
      </c>
      <c r="AC110" s="38" t="b">
        <f>OR(tblDetails[[#This Row],[Blank Row Flag]],NOT(ISBLANK(tblDetails[[#This Row],[Sub Task End Date]])))</f>
        <v>0</v>
      </c>
      <c r="AD110" s="38" t="b">
        <f>OR(tblDetails[[#This Row],[Blank Row Flag]],NOT(ISBLANK(tblDetails[[#This Row],[Sub Task Start Date]])))</f>
        <v>0</v>
      </c>
    </row>
    <row r="111" spans="1:30" x14ac:dyDescent="0.25">
      <c r="A111" s="32"/>
      <c r="B111" s="23" t="str">
        <f>IF(tblDetails[[#This Row],[Dep''t Code]]="","",VLOOKUP(tblDetails[[#This Row],[Dep''t Code]],Table5[],2,0))</f>
        <v/>
      </c>
      <c r="C111" s="32"/>
      <c r="D111" s="32"/>
      <c r="E111" s="32"/>
      <c r="F111" s="32"/>
      <c r="G111" s="33"/>
      <c r="H111" s="33"/>
      <c r="I111" s="32"/>
      <c r="J111" s="32"/>
      <c r="K111" s="32"/>
      <c r="L111" s="33"/>
      <c r="M111" s="33"/>
      <c r="N111" s="32"/>
      <c r="O111" s="35"/>
      <c r="P111" s="23" t="b">
        <f>COUNTA(tblDetails[[#This Row],[Dep''t Code]:[Budget]])=0</f>
        <v>0</v>
      </c>
      <c r="Q111" s="23" t="b">
        <f>OR(tblDetails[[#This Row],[Blank Row Flag]],NOT(ISBLANK(tblDetails[[#This Row],[Dep''t Code]])))</f>
        <v>0</v>
      </c>
      <c r="R11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1" s="23" t="b">
        <f>OR(tblDetails[[#This Row],[Blank Row Flag]],NOT(ISBLANK(tblDetails[[#This Row],[Top Task Name]])))</f>
        <v>0</v>
      </c>
      <c r="T111" s="23" t="b">
        <f>OR(tblDetails[[#This Row],[Blank Row Flag]],NOT(ISBLANK(tblDetails[[#This Row],[Top Task Manager]])))</f>
        <v>0</v>
      </c>
      <c r="U111" s="23" t="b">
        <f>OR(tblDetails[[#This Row],[Blank Row Flag]],NOT(ISBLANK(tblDetails[[#This Row],[Requisition Approver]])))</f>
        <v>0</v>
      </c>
      <c r="V111" s="23" t="b">
        <f>OR(tblDetails[[#This Row],[Blank Row Flag]],NOT(ISBLANK(tblDetails[[#This Row],[Top Task Start Date]])))</f>
        <v>0</v>
      </c>
      <c r="W111" s="23" t="b">
        <f>OR(tblDetails[[#This Row],[Blank Row Flag]],NOT(ISBLANK(tblDetails[[#This Row],[Top Task End Date]])))</f>
        <v>0</v>
      </c>
      <c r="X11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1" s="23" t="b">
        <f>OR(tblDetails[[#This Row],[Blank Row Flag]],NOT(ISBLANK(tblDetails[[#This Row],[Sub Task Name]])))</f>
        <v>0</v>
      </c>
      <c r="Z111" s="23" t="b">
        <v>1</v>
      </c>
      <c r="AA111" s="23" t="b">
        <f>OR(tblDetails[[#This Row],[Blank Row Flag]],NOT(ISBLANK(tblDetails[[#This Row],[Budget Resource]])))</f>
        <v>0</v>
      </c>
      <c r="AB111" s="23" t="b">
        <f>OR(tblDetails[[#This Row],[Blank Row Flag]],NOT(ISBLANK(tblDetails[[#This Row],[Budget]])))</f>
        <v>0</v>
      </c>
      <c r="AC111" s="38" t="b">
        <f>OR(tblDetails[[#This Row],[Blank Row Flag]],NOT(ISBLANK(tblDetails[[#This Row],[Sub Task End Date]])))</f>
        <v>0</v>
      </c>
      <c r="AD111" s="38" t="b">
        <f>OR(tblDetails[[#This Row],[Blank Row Flag]],NOT(ISBLANK(tblDetails[[#This Row],[Sub Task Start Date]])))</f>
        <v>0</v>
      </c>
    </row>
    <row r="112" spans="1:30" x14ac:dyDescent="0.25">
      <c r="A112" s="32"/>
      <c r="B112" s="23" t="str">
        <f>IF(tblDetails[[#This Row],[Dep''t Code]]="","",VLOOKUP(tblDetails[[#This Row],[Dep''t Code]],Table5[],2,0))</f>
        <v/>
      </c>
      <c r="C112" s="32"/>
      <c r="D112" s="32"/>
      <c r="E112" s="32"/>
      <c r="F112" s="32"/>
      <c r="G112" s="33"/>
      <c r="H112" s="33"/>
      <c r="I112" s="32"/>
      <c r="J112" s="32"/>
      <c r="K112" s="32"/>
      <c r="L112" s="33"/>
      <c r="M112" s="33"/>
      <c r="N112" s="32"/>
      <c r="O112" s="35"/>
      <c r="P112" s="23" t="b">
        <f>COUNTA(tblDetails[[#This Row],[Dep''t Code]:[Budget]])=0</f>
        <v>0</v>
      </c>
      <c r="Q112" s="23" t="b">
        <f>OR(tblDetails[[#This Row],[Blank Row Flag]],NOT(ISBLANK(tblDetails[[#This Row],[Dep''t Code]])))</f>
        <v>0</v>
      </c>
      <c r="R11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2" s="23" t="b">
        <f>OR(tblDetails[[#This Row],[Blank Row Flag]],NOT(ISBLANK(tblDetails[[#This Row],[Top Task Name]])))</f>
        <v>0</v>
      </c>
      <c r="T112" s="23" t="b">
        <f>OR(tblDetails[[#This Row],[Blank Row Flag]],NOT(ISBLANK(tblDetails[[#This Row],[Top Task Manager]])))</f>
        <v>0</v>
      </c>
      <c r="U112" s="23" t="b">
        <f>OR(tblDetails[[#This Row],[Blank Row Flag]],NOT(ISBLANK(tblDetails[[#This Row],[Requisition Approver]])))</f>
        <v>0</v>
      </c>
      <c r="V112" s="23" t="b">
        <f>OR(tblDetails[[#This Row],[Blank Row Flag]],NOT(ISBLANK(tblDetails[[#This Row],[Top Task Start Date]])))</f>
        <v>0</v>
      </c>
      <c r="W112" s="23" t="b">
        <f>OR(tblDetails[[#This Row],[Blank Row Flag]],NOT(ISBLANK(tblDetails[[#This Row],[Top Task End Date]])))</f>
        <v>0</v>
      </c>
      <c r="X11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2" s="23" t="b">
        <f>OR(tblDetails[[#This Row],[Blank Row Flag]],NOT(ISBLANK(tblDetails[[#This Row],[Sub Task Name]])))</f>
        <v>0</v>
      </c>
      <c r="Z112" s="23" t="b">
        <v>1</v>
      </c>
      <c r="AA112" s="23" t="b">
        <f>OR(tblDetails[[#This Row],[Blank Row Flag]],NOT(ISBLANK(tblDetails[[#This Row],[Budget Resource]])))</f>
        <v>0</v>
      </c>
      <c r="AB112" s="23" t="b">
        <f>OR(tblDetails[[#This Row],[Blank Row Flag]],NOT(ISBLANK(tblDetails[[#This Row],[Budget]])))</f>
        <v>0</v>
      </c>
      <c r="AC112" s="38" t="b">
        <f>OR(tblDetails[[#This Row],[Blank Row Flag]],NOT(ISBLANK(tblDetails[[#This Row],[Sub Task End Date]])))</f>
        <v>0</v>
      </c>
      <c r="AD112" s="38" t="b">
        <f>OR(tblDetails[[#This Row],[Blank Row Flag]],NOT(ISBLANK(tblDetails[[#This Row],[Sub Task Start Date]])))</f>
        <v>0</v>
      </c>
    </row>
    <row r="113" spans="1:30" x14ac:dyDescent="0.25">
      <c r="A113" s="32"/>
      <c r="B113" s="23" t="str">
        <f>IF(tblDetails[[#This Row],[Dep''t Code]]="","",VLOOKUP(tblDetails[[#This Row],[Dep''t Code]],Table5[],2,0))</f>
        <v/>
      </c>
      <c r="C113" s="32"/>
      <c r="D113" s="32"/>
      <c r="E113" s="32"/>
      <c r="F113" s="32"/>
      <c r="G113" s="33"/>
      <c r="H113" s="33"/>
      <c r="I113" s="32"/>
      <c r="J113" s="32"/>
      <c r="K113" s="32"/>
      <c r="L113" s="33"/>
      <c r="M113" s="33"/>
      <c r="N113" s="32"/>
      <c r="O113" s="35"/>
      <c r="P113" s="23" t="b">
        <f>COUNTA(tblDetails[[#This Row],[Dep''t Code]:[Budget]])=0</f>
        <v>0</v>
      </c>
      <c r="Q113" s="23" t="b">
        <f>OR(tblDetails[[#This Row],[Blank Row Flag]],NOT(ISBLANK(tblDetails[[#This Row],[Dep''t Code]])))</f>
        <v>0</v>
      </c>
      <c r="R11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3" s="23" t="b">
        <f>OR(tblDetails[[#This Row],[Blank Row Flag]],NOT(ISBLANK(tblDetails[[#This Row],[Top Task Name]])))</f>
        <v>0</v>
      </c>
      <c r="T113" s="23" t="b">
        <f>OR(tblDetails[[#This Row],[Blank Row Flag]],NOT(ISBLANK(tblDetails[[#This Row],[Top Task Manager]])))</f>
        <v>0</v>
      </c>
      <c r="U113" s="23" t="b">
        <f>OR(tblDetails[[#This Row],[Blank Row Flag]],NOT(ISBLANK(tblDetails[[#This Row],[Requisition Approver]])))</f>
        <v>0</v>
      </c>
      <c r="V113" s="23" t="b">
        <f>OR(tblDetails[[#This Row],[Blank Row Flag]],NOT(ISBLANK(tblDetails[[#This Row],[Top Task Start Date]])))</f>
        <v>0</v>
      </c>
      <c r="W113" s="23" t="b">
        <f>OR(tblDetails[[#This Row],[Blank Row Flag]],NOT(ISBLANK(tblDetails[[#This Row],[Top Task End Date]])))</f>
        <v>0</v>
      </c>
      <c r="X11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3" s="23" t="b">
        <f>OR(tblDetails[[#This Row],[Blank Row Flag]],NOT(ISBLANK(tblDetails[[#This Row],[Sub Task Name]])))</f>
        <v>0</v>
      </c>
      <c r="Z113" s="23" t="b">
        <v>1</v>
      </c>
      <c r="AA113" s="23" t="b">
        <f>OR(tblDetails[[#This Row],[Blank Row Flag]],NOT(ISBLANK(tblDetails[[#This Row],[Budget Resource]])))</f>
        <v>0</v>
      </c>
      <c r="AB113" s="23" t="b">
        <f>OR(tblDetails[[#This Row],[Blank Row Flag]],NOT(ISBLANK(tblDetails[[#This Row],[Budget]])))</f>
        <v>0</v>
      </c>
      <c r="AC113" s="38" t="b">
        <f>OR(tblDetails[[#This Row],[Blank Row Flag]],NOT(ISBLANK(tblDetails[[#This Row],[Sub Task End Date]])))</f>
        <v>0</v>
      </c>
      <c r="AD113" s="38" t="b">
        <f>OR(tblDetails[[#This Row],[Blank Row Flag]],NOT(ISBLANK(tblDetails[[#This Row],[Sub Task Start Date]])))</f>
        <v>0</v>
      </c>
    </row>
    <row r="114" spans="1:30" x14ac:dyDescent="0.25">
      <c r="A114" s="32"/>
      <c r="B114" s="23" t="str">
        <f>IF(tblDetails[[#This Row],[Dep''t Code]]="","",VLOOKUP(tblDetails[[#This Row],[Dep''t Code]],Table5[],2,0))</f>
        <v/>
      </c>
      <c r="C114" s="32"/>
      <c r="D114" s="32"/>
      <c r="E114" s="32"/>
      <c r="F114" s="32"/>
      <c r="G114" s="33"/>
      <c r="H114" s="33"/>
      <c r="I114" s="32"/>
      <c r="J114" s="32"/>
      <c r="K114" s="32"/>
      <c r="L114" s="33"/>
      <c r="M114" s="33"/>
      <c r="N114" s="32"/>
      <c r="O114" s="35"/>
      <c r="P114" s="23" t="b">
        <f>COUNTA(tblDetails[[#This Row],[Dep''t Code]:[Budget]])=0</f>
        <v>0</v>
      </c>
      <c r="Q114" s="23" t="b">
        <f>OR(tblDetails[[#This Row],[Blank Row Flag]],NOT(ISBLANK(tblDetails[[#This Row],[Dep''t Code]])))</f>
        <v>0</v>
      </c>
      <c r="R11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4" s="23" t="b">
        <f>OR(tblDetails[[#This Row],[Blank Row Flag]],NOT(ISBLANK(tblDetails[[#This Row],[Top Task Name]])))</f>
        <v>0</v>
      </c>
      <c r="T114" s="23" t="b">
        <f>OR(tblDetails[[#This Row],[Blank Row Flag]],NOT(ISBLANK(tblDetails[[#This Row],[Top Task Manager]])))</f>
        <v>0</v>
      </c>
      <c r="U114" s="23" t="b">
        <f>OR(tblDetails[[#This Row],[Blank Row Flag]],NOT(ISBLANK(tblDetails[[#This Row],[Requisition Approver]])))</f>
        <v>0</v>
      </c>
      <c r="V114" s="23" t="b">
        <f>OR(tblDetails[[#This Row],[Blank Row Flag]],NOT(ISBLANK(tblDetails[[#This Row],[Top Task Start Date]])))</f>
        <v>0</v>
      </c>
      <c r="W114" s="23" t="b">
        <f>OR(tblDetails[[#This Row],[Blank Row Flag]],NOT(ISBLANK(tblDetails[[#This Row],[Top Task End Date]])))</f>
        <v>0</v>
      </c>
      <c r="X11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4" s="23" t="b">
        <f>OR(tblDetails[[#This Row],[Blank Row Flag]],NOT(ISBLANK(tblDetails[[#This Row],[Sub Task Name]])))</f>
        <v>0</v>
      </c>
      <c r="Z114" s="23" t="b">
        <v>1</v>
      </c>
      <c r="AA114" s="23" t="b">
        <f>OR(tblDetails[[#This Row],[Blank Row Flag]],NOT(ISBLANK(tblDetails[[#This Row],[Budget Resource]])))</f>
        <v>0</v>
      </c>
      <c r="AB114" s="23" t="b">
        <f>OR(tblDetails[[#This Row],[Blank Row Flag]],NOT(ISBLANK(tblDetails[[#This Row],[Budget]])))</f>
        <v>0</v>
      </c>
      <c r="AC114" s="38" t="b">
        <f>OR(tblDetails[[#This Row],[Blank Row Flag]],NOT(ISBLANK(tblDetails[[#This Row],[Sub Task End Date]])))</f>
        <v>0</v>
      </c>
      <c r="AD114" s="38" t="b">
        <f>OR(tblDetails[[#This Row],[Blank Row Flag]],NOT(ISBLANK(tblDetails[[#This Row],[Sub Task Start Date]])))</f>
        <v>0</v>
      </c>
    </row>
    <row r="115" spans="1:30" x14ac:dyDescent="0.25">
      <c r="A115" s="32"/>
      <c r="B115" s="23" t="str">
        <f>IF(tblDetails[[#This Row],[Dep''t Code]]="","",VLOOKUP(tblDetails[[#This Row],[Dep''t Code]],Table5[],2,0))</f>
        <v/>
      </c>
      <c r="C115" s="32"/>
      <c r="D115" s="32"/>
      <c r="E115" s="32"/>
      <c r="F115" s="32"/>
      <c r="G115" s="33"/>
      <c r="H115" s="33"/>
      <c r="I115" s="32"/>
      <c r="J115" s="32"/>
      <c r="K115" s="32"/>
      <c r="L115" s="33"/>
      <c r="M115" s="33"/>
      <c r="N115" s="32"/>
      <c r="O115" s="35"/>
      <c r="P115" s="23" t="b">
        <f>COUNTA(tblDetails[[#This Row],[Dep''t Code]:[Budget]])=0</f>
        <v>0</v>
      </c>
      <c r="Q115" s="23" t="b">
        <f>OR(tblDetails[[#This Row],[Blank Row Flag]],NOT(ISBLANK(tblDetails[[#This Row],[Dep''t Code]])))</f>
        <v>0</v>
      </c>
      <c r="R11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5" s="23" t="b">
        <f>OR(tblDetails[[#This Row],[Blank Row Flag]],NOT(ISBLANK(tblDetails[[#This Row],[Top Task Name]])))</f>
        <v>0</v>
      </c>
      <c r="T115" s="23" t="b">
        <f>OR(tblDetails[[#This Row],[Blank Row Flag]],NOT(ISBLANK(tblDetails[[#This Row],[Top Task Manager]])))</f>
        <v>0</v>
      </c>
      <c r="U115" s="23" t="b">
        <f>OR(tblDetails[[#This Row],[Blank Row Flag]],NOT(ISBLANK(tblDetails[[#This Row],[Requisition Approver]])))</f>
        <v>0</v>
      </c>
      <c r="V115" s="23" t="b">
        <f>OR(tblDetails[[#This Row],[Blank Row Flag]],NOT(ISBLANK(tblDetails[[#This Row],[Top Task Start Date]])))</f>
        <v>0</v>
      </c>
      <c r="W115" s="23" t="b">
        <f>OR(tblDetails[[#This Row],[Blank Row Flag]],NOT(ISBLANK(tblDetails[[#This Row],[Top Task End Date]])))</f>
        <v>0</v>
      </c>
      <c r="X11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5" s="23" t="b">
        <f>OR(tblDetails[[#This Row],[Blank Row Flag]],NOT(ISBLANK(tblDetails[[#This Row],[Sub Task Name]])))</f>
        <v>0</v>
      </c>
      <c r="Z115" s="23" t="b">
        <v>1</v>
      </c>
      <c r="AA115" s="23" t="b">
        <f>OR(tblDetails[[#This Row],[Blank Row Flag]],NOT(ISBLANK(tblDetails[[#This Row],[Budget Resource]])))</f>
        <v>0</v>
      </c>
      <c r="AB115" s="23" t="b">
        <f>OR(tblDetails[[#This Row],[Blank Row Flag]],NOT(ISBLANK(tblDetails[[#This Row],[Budget]])))</f>
        <v>0</v>
      </c>
      <c r="AC115" s="38" t="b">
        <f>OR(tblDetails[[#This Row],[Blank Row Flag]],NOT(ISBLANK(tblDetails[[#This Row],[Sub Task End Date]])))</f>
        <v>0</v>
      </c>
      <c r="AD115" s="38" t="b">
        <f>OR(tblDetails[[#This Row],[Blank Row Flag]],NOT(ISBLANK(tblDetails[[#This Row],[Sub Task Start Date]])))</f>
        <v>0</v>
      </c>
    </row>
    <row r="116" spans="1:30" x14ac:dyDescent="0.25">
      <c r="A116" s="32"/>
      <c r="B116" s="23" t="str">
        <f>IF(tblDetails[[#This Row],[Dep''t Code]]="","",VLOOKUP(tblDetails[[#This Row],[Dep''t Code]],Table5[],2,0))</f>
        <v/>
      </c>
      <c r="C116" s="32"/>
      <c r="D116" s="32"/>
      <c r="E116" s="32"/>
      <c r="F116" s="32"/>
      <c r="G116" s="33"/>
      <c r="H116" s="33"/>
      <c r="I116" s="32"/>
      <c r="J116" s="32"/>
      <c r="K116" s="32"/>
      <c r="L116" s="33"/>
      <c r="M116" s="33"/>
      <c r="N116" s="32"/>
      <c r="O116" s="35"/>
      <c r="P116" s="23" t="b">
        <f>COUNTA(tblDetails[[#This Row],[Dep''t Code]:[Budget]])=0</f>
        <v>0</v>
      </c>
      <c r="Q116" s="23" t="b">
        <f>OR(tblDetails[[#This Row],[Blank Row Flag]],NOT(ISBLANK(tblDetails[[#This Row],[Dep''t Code]])))</f>
        <v>0</v>
      </c>
      <c r="R11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6" s="23" t="b">
        <f>OR(tblDetails[[#This Row],[Blank Row Flag]],NOT(ISBLANK(tblDetails[[#This Row],[Top Task Name]])))</f>
        <v>0</v>
      </c>
      <c r="T116" s="23" t="b">
        <f>OR(tblDetails[[#This Row],[Blank Row Flag]],NOT(ISBLANK(tblDetails[[#This Row],[Top Task Manager]])))</f>
        <v>0</v>
      </c>
      <c r="U116" s="23" t="b">
        <f>OR(tblDetails[[#This Row],[Blank Row Flag]],NOT(ISBLANK(tblDetails[[#This Row],[Requisition Approver]])))</f>
        <v>0</v>
      </c>
      <c r="V116" s="23" t="b">
        <f>OR(tblDetails[[#This Row],[Blank Row Flag]],NOT(ISBLANK(tblDetails[[#This Row],[Top Task Start Date]])))</f>
        <v>0</v>
      </c>
      <c r="W116" s="23" t="b">
        <f>OR(tblDetails[[#This Row],[Blank Row Flag]],NOT(ISBLANK(tblDetails[[#This Row],[Top Task End Date]])))</f>
        <v>0</v>
      </c>
      <c r="X11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6" s="23" t="b">
        <f>OR(tblDetails[[#This Row],[Blank Row Flag]],NOT(ISBLANK(tblDetails[[#This Row],[Sub Task Name]])))</f>
        <v>0</v>
      </c>
      <c r="Z116" s="23" t="b">
        <v>1</v>
      </c>
      <c r="AA116" s="23" t="b">
        <f>OR(tblDetails[[#This Row],[Blank Row Flag]],NOT(ISBLANK(tblDetails[[#This Row],[Budget Resource]])))</f>
        <v>0</v>
      </c>
      <c r="AB116" s="23" t="b">
        <f>OR(tblDetails[[#This Row],[Blank Row Flag]],NOT(ISBLANK(tblDetails[[#This Row],[Budget]])))</f>
        <v>0</v>
      </c>
      <c r="AC116" s="38" t="b">
        <f>OR(tblDetails[[#This Row],[Blank Row Flag]],NOT(ISBLANK(tblDetails[[#This Row],[Sub Task End Date]])))</f>
        <v>0</v>
      </c>
      <c r="AD116" s="38" t="b">
        <f>OR(tblDetails[[#This Row],[Blank Row Flag]],NOT(ISBLANK(tblDetails[[#This Row],[Sub Task Start Date]])))</f>
        <v>0</v>
      </c>
    </row>
    <row r="117" spans="1:30" x14ac:dyDescent="0.25">
      <c r="A117" s="32"/>
      <c r="B117" s="23" t="str">
        <f>IF(tblDetails[[#This Row],[Dep''t Code]]="","",VLOOKUP(tblDetails[[#This Row],[Dep''t Code]],Table5[],2,0))</f>
        <v/>
      </c>
      <c r="C117" s="32"/>
      <c r="D117" s="32"/>
      <c r="E117" s="32"/>
      <c r="F117" s="32"/>
      <c r="G117" s="33"/>
      <c r="H117" s="33"/>
      <c r="I117" s="32"/>
      <c r="J117" s="32"/>
      <c r="K117" s="32"/>
      <c r="L117" s="33"/>
      <c r="M117" s="33"/>
      <c r="N117" s="32"/>
      <c r="O117" s="35"/>
      <c r="P117" s="23" t="b">
        <f>COUNTA(tblDetails[[#This Row],[Dep''t Code]:[Budget]])=0</f>
        <v>0</v>
      </c>
      <c r="Q117" s="23" t="b">
        <f>OR(tblDetails[[#This Row],[Blank Row Flag]],NOT(ISBLANK(tblDetails[[#This Row],[Dep''t Code]])))</f>
        <v>0</v>
      </c>
      <c r="R11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7" s="23" t="b">
        <f>OR(tblDetails[[#This Row],[Blank Row Flag]],NOT(ISBLANK(tblDetails[[#This Row],[Top Task Name]])))</f>
        <v>0</v>
      </c>
      <c r="T117" s="23" t="b">
        <f>OR(tblDetails[[#This Row],[Blank Row Flag]],NOT(ISBLANK(tblDetails[[#This Row],[Top Task Manager]])))</f>
        <v>0</v>
      </c>
      <c r="U117" s="23" t="b">
        <f>OR(tblDetails[[#This Row],[Blank Row Flag]],NOT(ISBLANK(tblDetails[[#This Row],[Requisition Approver]])))</f>
        <v>0</v>
      </c>
      <c r="V117" s="23" t="b">
        <f>OR(tblDetails[[#This Row],[Blank Row Flag]],NOT(ISBLANK(tblDetails[[#This Row],[Top Task Start Date]])))</f>
        <v>0</v>
      </c>
      <c r="W117" s="23" t="b">
        <f>OR(tblDetails[[#This Row],[Blank Row Flag]],NOT(ISBLANK(tblDetails[[#This Row],[Top Task End Date]])))</f>
        <v>0</v>
      </c>
      <c r="X11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7" s="23" t="b">
        <f>OR(tblDetails[[#This Row],[Blank Row Flag]],NOT(ISBLANK(tblDetails[[#This Row],[Sub Task Name]])))</f>
        <v>0</v>
      </c>
      <c r="Z117" s="23" t="b">
        <v>1</v>
      </c>
      <c r="AA117" s="23" t="b">
        <f>OR(tblDetails[[#This Row],[Blank Row Flag]],NOT(ISBLANK(tblDetails[[#This Row],[Budget Resource]])))</f>
        <v>0</v>
      </c>
      <c r="AB117" s="23" t="b">
        <f>OR(tblDetails[[#This Row],[Blank Row Flag]],NOT(ISBLANK(tblDetails[[#This Row],[Budget]])))</f>
        <v>0</v>
      </c>
      <c r="AC117" s="38" t="b">
        <f>OR(tblDetails[[#This Row],[Blank Row Flag]],NOT(ISBLANK(tblDetails[[#This Row],[Sub Task End Date]])))</f>
        <v>0</v>
      </c>
      <c r="AD117" s="38" t="b">
        <f>OR(tblDetails[[#This Row],[Blank Row Flag]],NOT(ISBLANK(tblDetails[[#This Row],[Sub Task Start Date]])))</f>
        <v>0</v>
      </c>
    </row>
    <row r="118" spans="1:30" x14ac:dyDescent="0.25">
      <c r="A118" s="32"/>
      <c r="B118" s="23" t="str">
        <f>IF(tblDetails[[#This Row],[Dep''t Code]]="","",VLOOKUP(tblDetails[[#This Row],[Dep''t Code]],Table5[],2,0))</f>
        <v/>
      </c>
      <c r="C118" s="32"/>
      <c r="D118" s="32"/>
      <c r="E118" s="32"/>
      <c r="F118" s="32"/>
      <c r="G118" s="33"/>
      <c r="H118" s="33"/>
      <c r="I118" s="32"/>
      <c r="J118" s="32"/>
      <c r="K118" s="32"/>
      <c r="L118" s="33"/>
      <c r="M118" s="33"/>
      <c r="N118" s="32"/>
      <c r="O118" s="35"/>
      <c r="P118" s="23" t="b">
        <f>COUNTA(tblDetails[[#This Row],[Dep''t Code]:[Budget]])=0</f>
        <v>0</v>
      </c>
      <c r="Q118" s="23" t="b">
        <f>OR(tblDetails[[#This Row],[Blank Row Flag]],NOT(ISBLANK(tblDetails[[#This Row],[Dep''t Code]])))</f>
        <v>0</v>
      </c>
      <c r="R11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8" s="23" t="b">
        <f>OR(tblDetails[[#This Row],[Blank Row Flag]],NOT(ISBLANK(tblDetails[[#This Row],[Top Task Name]])))</f>
        <v>0</v>
      </c>
      <c r="T118" s="23" t="b">
        <f>OR(tblDetails[[#This Row],[Blank Row Flag]],NOT(ISBLANK(tblDetails[[#This Row],[Top Task Manager]])))</f>
        <v>0</v>
      </c>
      <c r="U118" s="23" t="b">
        <f>OR(tblDetails[[#This Row],[Blank Row Flag]],NOT(ISBLANK(tblDetails[[#This Row],[Requisition Approver]])))</f>
        <v>0</v>
      </c>
      <c r="V118" s="23" t="b">
        <f>OR(tblDetails[[#This Row],[Blank Row Flag]],NOT(ISBLANK(tblDetails[[#This Row],[Top Task Start Date]])))</f>
        <v>0</v>
      </c>
      <c r="W118" s="23" t="b">
        <f>OR(tblDetails[[#This Row],[Blank Row Flag]],NOT(ISBLANK(tblDetails[[#This Row],[Top Task End Date]])))</f>
        <v>0</v>
      </c>
      <c r="X11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8" s="23" t="b">
        <f>OR(tblDetails[[#This Row],[Blank Row Flag]],NOT(ISBLANK(tblDetails[[#This Row],[Sub Task Name]])))</f>
        <v>0</v>
      </c>
      <c r="Z118" s="23" t="b">
        <v>1</v>
      </c>
      <c r="AA118" s="23" t="b">
        <f>OR(tblDetails[[#This Row],[Blank Row Flag]],NOT(ISBLANK(tblDetails[[#This Row],[Budget Resource]])))</f>
        <v>0</v>
      </c>
      <c r="AB118" s="23" t="b">
        <f>OR(tblDetails[[#This Row],[Blank Row Flag]],NOT(ISBLANK(tblDetails[[#This Row],[Budget]])))</f>
        <v>0</v>
      </c>
      <c r="AC118" s="38" t="b">
        <f>OR(tblDetails[[#This Row],[Blank Row Flag]],NOT(ISBLANK(tblDetails[[#This Row],[Sub Task End Date]])))</f>
        <v>0</v>
      </c>
      <c r="AD118" s="38" t="b">
        <f>OR(tblDetails[[#This Row],[Blank Row Flag]],NOT(ISBLANK(tblDetails[[#This Row],[Sub Task Start Date]])))</f>
        <v>0</v>
      </c>
    </row>
    <row r="119" spans="1:30" x14ac:dyDescent="0.25">
      <c r="A119" s="32"/>
      <c r="B119" s="23" t="str">
        <f>IF(tblDetails[[#This Row],[Dep''t Code]]="","",VLOOKUP(tblDetails[[#This Row],[Dep''t Code]],Table5[],2,0))</f>
        <v/>
      </c>
      <c r="C119" s="32"/>
      <c r="D119" s="32"/>
      <c r="E119" s="32"/>
      <c r="F119" s="32"/>
      <c r="G119" s="33"/>
      <c r="H119" s="33"/>
      <c r="I119" s="32"/>
      <c r="J119" s="32"/>
      <c r="K119" s="32"/>
      <c r="L119" s="33"/>
      <c r="M119" s="33"/>
      <c r="N119" s="32"/>
      <c r="O119" s="35"/>
      <c r="P119" s="23" t="b">
        <f>COUNTA(tblDetails[[#This Row],[Dep''t Code]:[Budget]])=0</f>
        <v>0</v>
      </c>
      <c r="Q119" s="23" t="b">
        <f>OR(tblDetails[[#This Row],[Blank Row Flag]],NOT(ISBLANK(tblDetails[[#This Row],[Dep''t Code]])))</f>
        <v>0</v>
      </c>
      <c r="R11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9" s="23" t="b">
        <f>OR(tblDetails[[#This Row],[Blank Row Flag]],NOT(ISBLANK(tblDetails[[#This Row],[Top Task Name]])))</f>
        <v>0</v>
      </c>
      <c r="T119" s="23" t="b">
        <f>OR(tblDetails[[#This Row],[Blank Row Flag]],NOT(ISBLANK(tblDetails[[#This Row],[Top Task Manager]])))</f>
        <v>0</v>
      </c>
      <c r="U119" s="23" t="b">
        <f>OR(tblDetails[[#This Row],[Blank Row Flag]],NOT(ISBLANK(tblDetails[[#This Row],[Requisition Approver]])))</f>
        <v>0</v>
      </c>
      <c r="V119" s="23" t="b">
        <f>OR(tblDetails[[#This Row],[Blank Row Flag]],NOT(ISBLANK(tblDetails[[#This Row],[Top Task Start Date]])))</f>
        <v>0</v>
      </c>
      <c r="W119" s="23" t="b">
        <f>OR(tblDetails[[#This Row],[Blank Row Flag]],NOT(ISBLANK(tblDetails[[#This Row],[Top Task End Date]])))</f>
        <v>0</v>
      </c>
      <c r="X11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9" s="23" t="b">
        <f>OR(tblDetails[[#This Row],[Blank Row Flag]],NOT(ISBLANK(tblDetails[[#This Row],[Sub Task Name]])))</f>
        <v>0</v>
      </c>
      <c r="Z119" s="23" t="b">
        <v>1</v>
      </c>
      <c r="AA119" s="23" t="b">
        <f>OR(tblDetails[[#This Row],[Blank Row Flag]],NOT(ISBLANK(tblDetails[[#This Row],[Budget Resource]])))</f>
        <v>0</v>
      </c>
      <c r="AB119" s="23" t="b">
        <f>OR(tblDetails[[#This Row],[Blank Row Flag]],NOT(ISBLANK(tblDetails[[#This Row],[Budget]])))</f>
        <v>0</v>
      </c>
      <c r="AC119" s="38" t="b">
        <f>OR(tblDetails[[#This Row],[Blank Row Flag]],NOT(ISBLANK(tblDetails[[#This Row],[Sub Task End Date]])))</f>
        <v>0</v>
      </c>
      <c r="AD119" s="38" t="b">
        <f>OR(tblDetails[[#This Row],[Blank Row Flag]],NOT(ISBLANK(tblDetails[[#This Row],[Sub Task Start Date]])))</f>
        <v>0</v>
      </c>
    </row>
    <row r="120" spans="1:30" x14ac:dyDescent="0.25">
      <c r="A120" s="32"/>
      <c r="B120" s="23" t="str">
        <f>IF(tblDetails[[#This Row],[Dep''t Code]]="","",VLOOKUP(tblDetails[[#This Row],[Dep''t Code]],Table5[],2,0))</f>
        <v/>
      </c>
      <c r="C120" s="32"/>
      <c r="D120" s="32"/>
      <c r="E120" s="32"/>
      <c r="F120" s="32"/>
      <c r="G120" s="33"/>
      <c r="H120" s="33"/>
      <c r="I120" s="32"/>
      <c r="J120" s="32"/>
      <c r="K120" s="32"/>
      <c r="L120" s="33"/>
      <c r="M120" s="33"/>
      <c r="N120" s="32"/>
      <c r="O120" s="35"/>
      <c r="P120" s="23" t="b">
        <f>COUNTA(tblDetails[[#This Row],[Dep''t Code]:[Budget]])=0</f>
        <v>0</v>
      </c>
      <c r="Q120" s="23" t="b">
        <f>OR(tblDetails[[#This Row],[Blank Row Flag]],NOT(ISBLANK(tblDetails[[#This Row],[Dep''t Code]])))</f>
        <v>0</v>
      </c>
      <c r="R12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0" s="23" t="b">
        <f>OR(tblDetails[[#This Row],[Blank Row Flag]],NOT(ISBLANK(tblDetails[[#This Row],[Top Task Name]])))</f>
        <v>0</v>
      </c>
      <c r="T120" s="23" t="b">
        <f>OR(tblDetails[[#This Row],[Blank Row Flag]],NOT(ISBLANK(tblDetails[[#This Row],[Top Task Manager]])))</f>
        <v>0</v>
      </c>
      <c r="U120" s="23" t="b">
        <f>OR(tblDetails[[#This Row],[Blank Row Flag]],NOT(ISBLANK(tblDetails[[#This Row],[Requisition Approver]])))</f>
        <v>0</v>
      </c>
      <c r="V120" s="23" t="b">
        <f>OR(tblDetails[[#This Row],[Blank Row Flag]],NOT(ISBLANK(tblDetails[[#This Row],[Top Task Start Date]])))</f>
        <v>0</v>
      </c>
      <c r="W120" s="23" t="b">
        <f>OR(tblDetails[[#This Row],[Blank Row Flag]],NOT(ISBLANK(tblDetails[[#This Row],[Top Task End Date]])))</f>
        <v>0</v>
      </c>
      <c r="X12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0" s="23" t="b">
        <f>OR(tblDetails[[#This Row],[Blank Row Flag]],NOT(ISBLANK(tblDetails[[#This Row],[Sub Task Name]])))</f>
        <v>0</v>
      </c>
      <c r="Z120" s="23" t="b">
        <v>1</v>
      </c>
      <c r="AA120" s="23" t="b">
        <f>OR(tblDetails[[#This Row],[Blank Row Flag]],NOT(ISBLANK(tblDetails[[#This Row],[Budget Resource]])))</f>
        <v>0</v>
      </c>
      <c r="AB120" s="23" t="b">
        <f>OR(tblDetails[[#This Row],[Blank Row Flag]],NOT(ISBLANK(tblDetails[[#This Row],[Budget]])))</f>
        <v>0</v>
      </c>
      <c r="AC120" s="38" t="b">
        <f>OR(tblDetails[[#This Row],[Blank Row Flag]],NOT(ISBLANK(tblDetails[[#This Row],[Sub Task End Date]])))</f>
        <v>0</v>
      </c>
      <c r="AD120" s="38" t="b">
        <f>OR(tblDetails[[#This Row],[Blank Row Flag]],NOT(ISBLANK(tblDetails[[#This Row],[Sub Task Start Date]])))</f>
        <v>0</v>
      </c>
    </row>
    <row r="121" spans="1:30" x14ac:dyDescent="0.25">
      <c r="A121" s="32"/>
      <c r="B121" s="23" t="str">
        <f>IF(tblDetails[[#This Row],[Dep''t Code]]="","",VLOOKUP(tblDetails[[#This Row],[Dep''t Code]],Table5[],2,0))</f>
        <v/>
      </c>
      <c r="C121" s="32"/>
      <c r="D121" s="32"/>
      <c r="E121" s="32"/>
      <c r="F121" s="32"/>
      <c r="G121" s="33"/>
      <c r="H121" s="33"/>
      <c r="I121" s="32"/>
      <c r="J121" s="32"/>
      <c r="K121" s="32"/>
      <c r="L121" s="33"/>
      <c r="M121" s="33"/>
      <c r="N121" s="32"/>
      <c r="O121" s="35"/>
      <c r="P121" s="23" t="b">
        <f>COUNTA(tblDetails[[#This Row],[Dep''t Code]:[Budget]])=0</f>
        <v>0</v>
      </c>
      <c r="Q121" s="23" t="b">
        <f>OR(tblDetails[[#This Row],[Blank Row Flag]],NOT(ISBLANK(tblDetails[[#This Row],[Dep''t Code]])))</f>
        <v>0</v>
      </c>
      <c r="R12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1" s="23" t="b">
        <f>OR(tblDetails[[#This Row],[Blank Row Flag]],NOT(ISBLANK(tblDetails[[#This Row],[Top Task Name]])))</f>
        <v>0</v>
      </c>
      <c r="T121" s="23" t="b">
        <f>OR(tblDetails[[#This Row],[Blank Row Flag]],NOT(ISBLANK(tblDetails[[#This Row],[Top Task Manager]])))</f>
        <v>0</v>
      </c>
      <c r="U121" s="23" t="b">
        <f>OR(tblDetails[[#This Row],[Blank Row Flag]],NOT(ISBLANK(tblDetails[[#This Row],[Requisition Approver]])))</f>
        <v>0</v>
      </c>
      <c r="V121" s="23" t="b">
        <f>OR(tblDetails[[#This Row],[Blank Row Flag]],NOT(ISBLANK(tblDetails[[#This Row],[Top Task Start Date]])))</f>
        <v>0</v>
      </c>
      <c r="W121" s="23" t="b">
        <f>OR(tblDetails[[#This Row],[Blank Row Flag]],NOT(ISBLANK(tblDetails[[#This Row],[Top Task End Date]])))</f>
        <v>0</v>
      </c>
      <c r="X12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1" s="23" t="b">
        <f>OR(tblDetails[[#This Row],[Blank Row Flag]],NOT(ISBLANK(tblDetails[[#This Row],[Sub Task Name]])))</f>
        <v>0</v>
      </c>
      <c r="Z121" s="23" t="b">
        <v>1</v>
      </c>
      <c r="AA121" s="23" t="b">
        <f>OR(tblDetails[[#This Row],[Blank Row Flag]],NOT(ISBLANK(tblDetails[[#This Row],[Budget Resource]])))</f>
        <v>0</v>
      </c>
      <c r="AB121" s="23" t="b">
        <f>OR(tblDetails[[#This Row],[Blank Row Flag]],NOT(ISBLANK(tblDetails[[#This Row],[Budget]])))</f>
        <v>0</v>
      </c>
      <c r="AC121" s="38" t="b">
        <f>OR(tblDetails[[#This Row],[Blank Row Flag]],NOT(ISBLANK(tblDetails[[#This Row],[Sub Task End Date]])))</f>
        <v>0</v>
      </c>
      <c r="AD121" s="38" t="b">
        <f>OR(tblDetails[[#This Row],[Blank Row Flag]],NOT(ISBLANK(tblDetails[[#This Row],[Sub Task Start Date]])))</f>
        <v>0</v>
      </c>
    </row>
    <row r="122" spans="1:30" x14ac:dyDescent="0.25">
      <c r="A122" s="32"/>
      <c r="B122" s="23" t="str">
        <f>IF(tblDetails[[#This Row],[Dep''t Code]]="","",VLOOKUP(tblDetails[[#This Row],[Dep''t Code]],Table5[],2,0))</f>
        <v/>
      </c>
      <c r="C122" s="32"/>
      <c r="D122" s="32"/>
      <c r="E122" s="32"/>
      <c r="F122" s="32"/>
      <c r="G122" s="33"/>
      <c r="H122" s="33"/>
      <c r="I122" s="32"/>
      <c r="J122" s="32"/>
      <c r="K122" s="32"/>
      <c r="L122" s="33"/>
      <c r="M122" s="33"/>
      <c r="N122" s="32"/>
      <c r="O122" s="35"/>
      <c r="P122" s="23" t="b">
        <f>COUNTA(tblDetails[[#This Row],[Dep''t Code]:[Budget]])=0</f>
        <v>0</v>
      </c>
      <c r="Q122" s="23" t="b">
        <f>OR(tblDetails[[#This Row],[Blank Row Flag]],NOT(ISBLANK(tblDetails[[#This Row],[Dep''t Code]])))</f>
        <v>0</v>
      </c>
      <c r="R12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2" s="23" t="b">
        <f>OR(tblDetails[[#This Row],[Blank Row Flag]],NOT(ISBLANK(tblDetails[[#This Row],[Top Task Name]])))</f>
        <v>0</v>
      </c>
      <c r="T122" s="23" t="b">
        <f>OR(tblDetails[[#This Row],[Blank Row Flag]],NOT(ISBLANK(tblDetails[[#This Row],[Top Task Manager]])))</f>
        <v>0</v>
      </c>
      <c r="U122" s="23" t="b">
        <f>OR(tblDetails[[#This Row],[Blank Row Flag]],NOT(ISBLANK(tblDetails[[#This Row],[Requisition Approver]])))</f>
        <v>0</v>
      </c>
      <c r="V122" s="23" t="b">
        <f>OR(tblDetails[[#This Row],[Blank Row Flag]],NOT(ISBLANK(tblDetails[[#This Row],[Top Task Start Date]])))</f>
        <v>0</v>
      </c>
      <c r="W122" s="23" t="b">
        <f>OR(tblDetails[[#This Row],[Blank Row Flag]],NOT(ISBLANK(tblDetails[[#This Row],[Top Task End Date]])))</f>
        <v>0</v>
      </c>
      <c r="X12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2" s="23" t="b">
        <f>OR(tblDetails[[#This Row],[Blank Row Flag]],NOT(ISBLANK(tblDetails[[#This Row],[Sub Task Name]])))</f>
        <v>0</v>
      </c>
      <c r="Z122" s="23" t="b">
        <v>1</v>
      </c>
      <c r="AA122" s="23" t="b">
        <f>OR(tblDetails[[#This Row],[Blank Row Flag]],NOT(ISBLANK(tblDetails[[#This Row],[Budget Resource]])))</f>
        <v>0</v>
      </c>
      <c r="AB122" s="23" t="b">
        <f>OR(tblDetails[[#This Row],[Blank Row Flag]],NOT(ISBLANK(tblDetails[[#This Row],[Budget]])))</f>
        <v>0</v>
      </c>
      <c r="AC122" s="38" t="b">
        <f>OR(tblDetails[[#This Row],[Blank Row Flag]],NOT(ISBLANK(tblDetails[[#This Row],[Sub Task End Date]])))</f>
        <v>0</v>
      </c>
      <c r="AD122" s="38" t="b">
        <f>OR(tblDetails[[#This Row],[Blank Row Flag]],NOT(ISBLANK(tblDetails[[#This Row],[Sub Task Start Date]])))</f>
        <v>0</v>
      </c>
    </row>
    <row r="123" spans="1:30" x14ac:dyDescent="0.25">
      <c r="A123" s="32"/>
      <c r="B123" s="23" t="str">
        <f>IF(tblDetails[[#This Row],[Dep''t Code]]="","",VLOOKUP(tblDetails[[#This Row],[Dep''t Code]],Table5[],2,0))</f>
        <v/>
      </c>
      <c r="C123" s="32"/>
      <c r="D123" s="32"/>
      <c r="E123" s="32"/>
      <c r="F123" s="32"/>
      <c r="G123" s="33"/>
      <c r="H123" s="33"/>
      <c r="I123" s="32"/>
      <c r="J123" s="32"/>
      <c r="K123" s="32"/>
      <c r="L123" s="33"/>
      <c r="M123" s="33"/>
      <c r="N123" s="32"/>
      <c r="O123" s="35"/>
      <c r="P123" s="23" t="b">
        <f>COUNTA(tblDetails[[#This Row],[Dep''t Code]:[Budget]])=0</f>
        <v>0</v>
      </c>
      <c r="Q123" s="23" t="b">
        <f>OR(tblDetails[[#This Row],[Blank Row Flag]],NOT(ISBLANK(tblDetails[[#This Row],[Dep''t Code]])))</f>
        <v>0</v>
      </c>
      <c r="R12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3" s="23" t="b">
        <f>OR(tblDetails[[#This Row],[Blank Row Flag]],NOT(ISBLANK(tblDetails[[#This Row],[Top Task Name]])))</f>
        <v>0</v>
      </c>
      <c r="T123" s="23" t="b">
        <f>OR(tblDetails[[#This Row],[Blank Row Flag]],NOT(ISBLANK(tblDetails[[#This Row],[Top Task Manager]])))</f>
        <v>0</v>
      </c>
      <c r="U123" s="23" t="b">
        <f>OR(tblDetails[[#This Row],[Blank Row Flag]],NOT(ISBLANK(tblDetails[[#This Row],[Requisition Approver]])))</f>
        <v>0</v>
      </c>
      <c r="V123" s="23" t="b">
        <f>OR(tblDetails[[#This Row],[Blank Row Flag]],NOT(ISBLANK(tblDetails[[#This Row],[Top Task Start Date]])))</f>
        <v>0</v>
      </c>
      <c r="W123" s="23" t="b">
        <f>OR(tblDetails[[#This Row],[Blank Row Flag]],NOT(ISBLANK(tblDetails[[#This Row],[Top Task End Date]])))</f>
        <v>0</v>
      </c>
      <c r="X12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3" s="23" t="b">
        <f>OR(tblDetails[[#This Row],[Blank Row Flag]],NOT(ISBLANK(tblDetails[[#This Row],[Sub Task Name]])))</f>
        <v>0</v>
      </c>
      <c r="Z123" s="23" t="b">
        <v>1</v>
      </c>
      <c r="AA123" s="23" t="b">
        <f>OR(tblDetails[[#This Row],[Blank Row Flag]],NOT(ISBLANK(tblDetails[[#This Row],[Budget Resource]])))</f>
        <v>0</v>
      </c>
      <c r="AB123" s="23" t="b">
        <f>OR(tblDetails[[#This Row],[Blank Row Flag]],NOT(ISBLANK(tblDetails[[#This Row],[Budget]])))</f>
        <v>0</v>
      </c>
      <c r="AC123" s="38" t="b">
        <f>OR(tblDetails[[#This Row],[Blank Row Flag]],NOT(ISBLANK(tblDetails[[#This Row],[Sub Task End Date]])))</f>
        <v>0</v>
      </c>
      <c r="AD123" s="38" t="b">
        <f>OR(tblDetails[[#This Row],[Blank Row Flag]],NOT(ISBLANK(tblDetails[[#This Row],[Sub Task Start Date]])))</f>
        <v>0</v>
      </c>
    </row>
    <row r="124" spans="1:30" x14ac:dyDescent="0.25">
      <c r="A124" s="32"/>
      <c r="B124" s="23" t="str">
        <f>IF(tblDetails[[#This Row],[Dep''t Code]]="","",VLOOKUP(tblDetails[[#This Row],[Dep''t Code]],Table5[],2,0))</f>
        <v/>
      </c>
      <c r="C124" s="32"/>
      <c r="D124" s="32"/>
      <c r="E124" s="32"/>
      <c r="F124" s="32"/>
      <c r="G124" s="33"/>
      <c r="H124" s="33"/>
      <c r="I124" s="32"/>
      <c r="J124" s="32"/>
      <c r="K124" s="32"/>
      <c r="L124" s="33"/>
      <c r="M124" s="33"/>
      <c r="N124" s="32"/>
      <c r="O124" s="35"/>
      <c r="P124" s="23" t="b">
        <f>COUNTA(tblDetails[[#This Row],[Dep''t Code]:[Budget]])=0</f>
        <v>0</v>
      </c>
      <c r="Q124" s="23" t="b">
        <f>OR(tblDetails[[#This Row],[Blank Row Flag]],NOT(ISBLANK(tblDetails[[#This Row],[Dep''t Code]])))</f>
        <v>0</v>
      </c>
      <c r="R12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4" s="23" t="b">
        <f>OR(tblDetails[[#This Row],[Blank Row Flag]],NOT(ISBLANK(tblDetails[[#This Row],[Top Task Name]])))</f>
        <v>0</v>
      </c>
      <c r="T124" s="23" t="b">
        <f>OR(tblDetails[[#This Row],[Blank Row Flag]],NOT(ISBLANK(tblDetails[[#This Row],[Top Task Manager]])))</f>
        <v>0</v>
      </c>
      <c r="U124" s="23" t="b">
        <f>OR(tblDetails[[#This Row],[Blank Row Flag]],NOT(ISBLANK(tblDetails[[#This Row],[Requisition Approver]])))</f>
        <v>0</v>
      </c>
      <c r="V124" s="23" t="b">
        <f>OR(tblDetails[[#This Row],[Blank Row Flag]],NOT(ISBLANK(tblDetails[[#This Row],[Top Task Start Date]])))</f>
        <v>0</v>
      </c>
      <c r="W124" s="23" t="b">
        <f>OR(tblDetails[[#This Row],[Blank Row Flag]],NOT(ISBLANK(tblDetails[[#This Row],[Top Task End Date]])))</f>
        <v>0</v>
      </c>
      <c r="X12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4" s="23" t="b">
        <f>OR(tblDetails[[#This Row],[Blank Row Flag]],NOT(ISBLANK(tblDetails[[#This Row],[Sub Task Name]])))</f>
        <v>0</v>
      </c>
      <c r="Z124" s="23" t="b">
        <v>1</v>
      </c>
      <c r="AA124" s="23" t="b">
        <f>OR(tblDetails[[#This Row],[Blank Row Flag]],NOT(ISBLANK(tblDetails[[#This Row],[Budget Resource]])))</f>
        <v>0</v>
      </c>
      <c r="AB124" s="23" t="b">
        <f>OR(tblDetails[[#This Row],[Blank Row Flag]],NOT(ISBLANK(tblDetails[[#This Row],[Budget]])))</f>
        <v>0</v>
      </c>
      <c r="AC124" s="38" t="b">
        <f>OR(tblDetails[[#This Row],[Blank Row Flag]],NOT(ISBLANK(tblDetails[[#This Row],[Sub Task End Date]])))</f>
        <v>0</v>
      </c>
      <c r="AD124" s="38" t="b">
        <f>OR(tblDetails[[#This Row],[Blank Row Flag]],NOT(ISBLANK(tblDetails[[#This Row],[Sub Task Start Date]])))</f>
        <v>0</v>
      </c>
    </row>
    <row r="125" spans="1:30" x14ac:dyDescent="0.25">
      <c r="A125" s="32"/>
      <c r="B125" s="23" t="str">
        <f>IF(tblDetails[[#This Row],[Dep''t Code]]="","",VLOOKUP(tblDetails[[#This Row],[Dep''t Code]],Table5[],2,0))</f>
        <v/>
      </c>
      <c r="C125" s="32"/>
      <c r="D125" s="32"/>
      <c r="E125" s="32"/>
      <c r="F125" s="32"/>
      <c r="G125" s="33"/>
      <c r="H125" s="33"/>
      <c r="I125" s="32"/>
      <c r="J125" s="32"/>
      <c r="K125" s="32"/>
      <c r="L125" s="33"/>
      <c r="M125" s="33"/>
      <c r="N125" s="32"/>
      <c r="O125" s="35"/>
      <c r="P125" s="23" t="b">
        <f>COUNTA(tblDetails[[#This Row],[Dep''t Code]:[Budget]])=0</f>
        <v>0</v>
      </c>
      <c r="Q125" s="23" t="b">
        <f>OR(tblDetails[[#This Row],[Blank Row Flag]],NOT(ISBLANK(tblDetails[[#This Row],[Dep''t Code]])))</f>
        <v>0</v>
      </c>
      <c r="R12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5" s="23" t="b">
        <f>OR(tblDetails[[#This Row],[Blank Row Flag]],NOT(ISBLANK(tblDetails[[#This Row],[Top Task Name]])))</f>
        <v>0</v>
      </c>
      <c r="T125" s="23" t="b">
        <f>OR(tblDetails[[#This Row],[Blank Row Flag]],NOT(ISBLANK(tblDetails[[#This Row],[Top Task Manager]])))</f>
        <v>0</v>
      </c>
      <c r="U125" s="23" t="b">
        <f>OR(tblDetails[[#This Row],[Blank Row Flag]],NOT(ISBLANK(tblDetails[[#This Row],[Requisition Approver]])))</f>
        <v>0</v>
      </c>
      <c r="V125" s="23" t="b">
        <f>OR(tblDetails[[#This Row],[Blank Row Flag]],NOT(ISBLANK(tblDetails[[#This Row],[Top Task Start Date]])))</f>
        <v>0</v>
      </c>
      <c r="W125" s="23" t="b">
        <f>OR(tblDetails[[#This Row],[Blank Row Flag]],NOT(ISBLANK(tblDetails[[#This Row],[Top Task End Date]])))</f>
        <v>0</v>
      </c>
      <c r="X12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5" s="23" t="b">
        <f>OR(tblDetails[[#This Row],[Blank Row Flag]],NOT(ISBLANK(tblDetails[[#This Row],[Sub Task Name]])))</f>
        <v>0</v>
      </c>
      <c r="Z125" s="23" t="b">
        <v>1</v>
      </c>
      <c r="AA125" s="23" t="b">
        <f>OR(tblDetails[[#This Row],[Blank Row Flag]],NOT(ISBLANK(tblDetails[[#This Row],[Budget Resource]])))</f>
        <v>0</v>
      </c>
      <c r="AB125" s="23" t="b">
        <f>OR(tblDetails[[#This Row],[Blank Row Flag]],NOT(ISBLANK(tblDetails[[#This Row],[Budget]])))</f>
        <v>0</v>
      </c>
      <c r="AC125" s="38" t="b">
        <f>OR(tblDetails[[#This Row],[Blank Row Flag]],NOT(ISBLANK(tblDetails[[#This Row],[Sub Task End Date]])))</f>
        <v>0</v>
      </c>
      <c r="AD125" s="38" t="b">
        <f>OR(tblDetails[[#This Row],[Blank Row Flag]],NOT(ISBLANK(tblDetails[[#This Row],[Sub Task Start Date]])))</f>
        <v>0</v>
      </c>
    </row>
    <row r="126" spans="1:30" x14ac:dyDescent="0.25">
      <c r="A126" s="32"/>
      <c r="B126" s="23" t="str">
        <f>IF(tblDetails[[#This Row],[Dep''t Code]]="","",VLOOKUP(tblDetails[[#This Row],[Dep''t Code]],Table5[],2,0))</f>
        <v/>
      </c>
      <c r="C126" s="32"/>
      <c r="D126" s="32"/>
      <c r="E126" s="32"/>
      <c r="F126" s="32"/>
      <c r="G126" s="33"/>
      <c r="H126" s="33"/>
      <c r="I126" s="32"/>
      <c r="J126" s="32"/>
      <c r="K126" s="32"/>
      <c r="L126" s="33"/>
      <c r="M126" s="33"/>
      <c r="N126" s="32"/>
      <c r="O126" s="35"/>
      <c r="P126" s="23" t="b">
        <f>COUNTA(tblDetails[[#This Row],[Dep''t Code]:[Budget]])=0</f>
        <v>0</v>
      </c>
      <c r="Q126" s="23" t="b">
        <f>OR(tblDetails[[#This Row],[Blank Row Flag]],NOT(ISBLANK(tblDetails[[#This Row],[Dep''t Code]])))</f>
        <v>0</v>
      </c>
      <c r="R12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6" s="23" t="b">
        <f>OR(tblDetails[[#This Row],[Blank Row Flag]],NOT(ISBLANK(tblDetails[[#This Row],[Top Task Name]])))</f>
        <v>0</v>
      </c>
      <c r="T126" s="23" t="b">
        <f>OR(tblDetails[[#This Row],[Blank Row Flag]],NOT(ISBLANK(tblDetails[[#This Row],[Top Task Manager]])))</f>
        <v>0</v>
      </c>
      <c r="U126" s="23" t="b">
        <f>OR(tblDetails[[#This Row],[Blank Row Flag]],NOT(ISBLANK(tblDetails[[#This Row],[Requisition Approver]])))</f>
        <v>0</v>
      </c>
      <c r="V126" s="23" t="b">
        <f>OR(tblDetails[[#This Row],[Blank Row Flag]],NOT(ISBLANK(tblDetails[[#This Row],[Top Task Start Date]])))</f>
        <v>0</v>
      </c>
      <c r="W126" s="23" t="b">
        <f>OR(tblDetails[[#This Row],[Blank Row Flag]],NOT(ISBLANK(tblDetails[[#This Row],[Top Task End Date]])))</f>
        <v>0</v>
      </c>
      <c r="X12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6" s="23" t="b">
        <f>OR(tblDetails[[#This Row],[Blank Row Flag]],NOT(ISBLANK(tblDetails[[#This Row],[Sub Task Name]])))</f>
        <v>0</v>
      </c>
      <c r="Z126" s="23" t="b">
        <v>1</v>
      </c>
      <c r="AA126" s="23" t="b">
        <f>OR(tblDetails[[#This Row],[Blank Row Flag]],NOT(ISBLANK(tblDetails[[#This Row],[Budget Resource]])))</f>
        <v>0</v>
      </c>
      <c r="AB126" s="23" t="b">
        <f>OR(tblDetails[[#This Row],[Blank Row Flag]],NOT(ISBLANK(tblDetails[[#This Row],[Budget]])))</f>
        <v>0</v>
      </c>
      <c r="AC126" s="38" t="b">
        <f>OR(tblDetails[[#This Row],[Blank Row Flag]],NOT(ISBLANK(tblDetails[[#This Row],[Sub Task End Date]])))</f>
        <v>0</v>
      </c>
      <c r="AD126" s="38" t="b">
        <f>OR(tblDetails[[#This Row],[Blank Row Flag]],NOT(ISBLANK(tblDetails[[#This Row],[Sub Task Start Date]])))</f>
        <v>0</v>
      </c>
    </row>
    <row r="127" spans="1:30" x14ac:dyDescent="0.25">
      <c r="A127" s="32"/>
      <c r="B127" s="23" t="str">
        <f>IF(tblDetails[[#This Row],[Dep''t Code]]="","",VLOOKUP(tblDetails[[#This Row],[Dep''t Code]],Table5[],2,0))</f>
        <v/>
      </c>
      <c r="C127" s="32"/>
      <c r="D127" s="32"/>
      <c r="E127" s="32"/>
      <c r="F127" s="32"/>
      <c r="G127" s="33"/>
      <c r="H127" s="33"/>
      <c r="I127" s="32"/>
      <c r="J127" s="32"/>
      <c r="K127" s="32"/>
      <c r="L127" s="33"/>
      <c r="M127" s="33"/>
      <c r="N127" s="32"/>
      <c r="O127" s="35"/>
      <c r="P127" s="23" t="b">
        <f>COUNTA(tblDetails[[#This Row],[Dep''t Code]:[Budget]])=0</f>
        <v>0</v>
      </c>
      <c r="Q127" s="23" t="b">
        <f>OR(tblDetails[[#This Row],[Blank Row Flag]],NOT(ISBLANK(tblDetails[[#This Row],[Dep''t Code]])))</f>
        <v>0</v>
      </c>
      <c r="R12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7" s="23" t="b">
        <f>OR(tblDetails[[#This Row],[Blank Row Flag]],NOT(ISBLANK(tblDetails[[#This Row],[Top Task Name]])))</f>
        <v>0</v>
      </c>
      <c r="T127" s="23" t="b">
        <f>OR(tblDetails[[#This Row],[Blank Row Flag]],NOT(ISBLANK(tblDetails[[#This Row],[Top Task Manager]])))</f>
        <v>0</v>
      </c>
      <c r="U127" s="23" t="b">
        <f>OR(tblDetails[[#This Row],[Blank Row Flag]],NOT(ISBLANK(tblDetails[[#This Row],[Requisition Approver]])))</f>
        <v>0</v>
      </c>
      <c r="V127" s="23" t="b">
        <f>OR(tblDetails[[#This Row],[Blank Row Flag]],NOT(ISBLANK(tblDetails[[#This Row],[Top Task Start Date]])))</f>
        <v>0</v>
      </c>
      <c r="W127" s="23" t="b">
        <f>OR(tblDetails[[#This Row],[Blank Row Flag]],NOT(ISBLANK(tblDetails[[#This Row],[Top Task End Date]])))</f>
        <v>0</v>
      </c>
      <c r="X12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7" s="23" t="b">
        <f>OR(tblDetails[[#This Row],[Blank Row Flag]],NOT(ISBLANK(tblDetails[[#This Row],[Sub Task Name]])))</f>
        <v>0</v>
      </c>
      <c r="Z127" s="23" t="b">
        <v>1</v>
      </c>
      <c r="AA127" s="23" t="b">
        <f>OR(tblDetails[[#This Row],[Blank Row Flag]],NOT(ISBLANK(tblDetails[[#This Row],[Budget Resource]])))</f>
        <v>0</v>
      </c>
      <c r="AB127" s="23" t="b">
        <f>OR(tblDetails[[#This Row],[Blank Row Flag]],NOT(ISBLANK(tblDetails[[#This Row],[Budget]])))</f>
        <v>0</v>
      </c>
      <c r="AC127" s="38" t="b">
        <f>OR(tblDetails[[#This Row],[Blank Row Flag]],NOT(ISBLANK(tblDetails[[#This Row],[Sub Task End Date]])))</f>
        <v>0</v>
      </c>
      <c r="AD127" s="38" t="b">
        <f>OR(tblDetails[[#This Row],[Blank Row Flag]],NOT(ISBLANK(tblDetails[[#This Row],[Sub Task Start Date]])))</f>
        <v>0</v>
      </c>
    </row>
    <row r="128" spans="1:30" x14ac:dyDescent="0.25">
      <c r="A128" s="32"/>
      <c r="B128" s="23" t="str">
        <f>IF(tblDetails[[#This Row],[Dep''t Code]]="","",VLOOKUP(tblDetails[[#This Row],[Dep''t Code]],Table5[],2,0))</f>
        <v/>
      </c>
      <c r="C128" s="32"/>
      <c r="D128" s="32"/>
      <c r="E128" s="32"/>
      <c r="F128" s="32"/>
      <c r="G128" s="33"/>
      <c r="H128" s="33"/>
      <c r="I128" s="32"/>
      <c r="J128" s="32"/>
      <c r="K128" s="32"/>
      <c r="L128" s="33"/>
      <c r="M128" s="33"/>
      <c r="N128" s="32"/>
      <c r="O128" s="35"/>
      <c r="P128" s="23" t="b">
        <f>COUNTA(tblDetails[[#This Row],[Dep''t Code]:[Budget]])=0</f>
        <v>0</v>
      </c>
      <c r="Q128" s="23" t="b">
        <f>OR(tblDetails[[#This Row],[Blank Row Flag]],NOT(ISBLANK(tblDetails[[#This Row],[Dep''t Code]])))</f>
        <v>0</v>
      </c>
      <c r="R12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8" s="23" t="b">
        <f>OR(tblDetails[[#This Row],[Blank Row Flag]],NOT(ISBLANK(tblDetails[[#This Row],[Top Task Name]])))</f>
        <v>0</v>
      </c>
      <c r="T128" s="23" t="b">
        <f>OR(tblDetails[[#This Row],[Blank Row Flag]],NOT(ISBLANK(tblDetails[[#This Row],[Top Task Manager]])))</f>
        <v>0</v>
      </c>
      <c r="U128" s="23" t="b">
        <f>OR(tblDetails[[#This Row],[Blank Row Flag]],NOT(ISBLANK(tblDetails[[#This Row],[Requisition Approver]])))</f>
        <v>0</v>
      </c>
      <c r="V128" s="23" t="b">
        <f>OR(tblDetails[[#This Row],[Blank Row Flag]],NOT(ISBLANK(tblDetails[[#This Row],[Top Task Start Date]])))</f>
        <v>0</v>
      </c>
      <c r="W128" s="23" t="b">
        <f>OR(tblDetails[[#This Row],[Blank Row Flag]],NOT(ISBLANK(tblDetails[[#This Row],[Top Task End Date]])))</f>
        <v>0</v>
      </c>
      <c r="X12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8" s="23" t="b">
        <f>OR(tblDetails[[#This Row],[Blank Row Flag]],NOT(ISBLANK(tblDetails[[#This Row],[Sub Task Name]])))</f>
        <v>0</v>
      </c>
      <c r="Z128" s="23" t="b">
        <v>1</v>
      </c>
      <c r="AA128" s="23" t="b">
        <f>OR(tblDetails[[#This Row],[Blank Row Flag]],NOT(ISBLANK(tblDetails[[#This Row],[Budget Resource]])))</f>
        <v>0</v>
      </c>
      <c r="AB128" s="23" t="b">
        <f>OR(tblDetails[[#This Row],[Blank Row Flag]],NOT(ISBLANK(tblDetails[[#This Row],[Budget]])))</f>
        <v>0</v>
      </c>
      <c r="AC128" s="38" t="b">
        <f>OR(tblDetails[[#This Row],[Blank Row Flag]],NOT(ISBLANK(tblDetails[[#This Row],[Sub Task End Date]])))</f>
        <v>0</v>
      </c>
      <c r="AD128" s="38" t="b">
        <f>OR(tblDetails[[#This Row],[Blank Row Flag]],NOT(ISBLANK(tblDetails[[#This Row],[Sub Task Start Date]])))</f>
        <v>0</v>
      </c>
    </row>
    <row r="129" spans="1:30" x14ac:dyDescent="0.25">
      <c r="A129" s="32"/>
      <c r="B129" s="23" t="str">
        <f>IF(tblDetails[[#This Row],[Dep''t Code]]="","",VLOOKUP(tblDetails[[#This Row],[Dep''t Code]],Table5[],2,0))</f>
        <v/>
      </c>
      <c r="C129" s="32"/>
      <c r="D129" s="32"/>
      <c r="E129" s="32"/>
      <c r="F129" s="32"/>
      <c r="G129" s="33"/>
      <c r="H129" s="33"/>
      <c r="I129" s="32"/>
      <c r="J129" s="32"/>
      <c r="K129" s="32"/>
      <c r="L129" s="33"/>
      <c r="M129" s="33"/>
      <c r="N129" s="32"/>
      <c r="O129" s="35"/>
      <c r="P129" s="23" t="b">
        <f>COUNTA(tblDetails[[#This Row],[Dep''t Code]:[Budget]])=0</f>
        <v>0</v>
      </c>
      <c r="Q129" s="23" t="b">
        <f>OR(tblDetails[[#This Row],[Blank Row Flag]],NOT(ISBLANK(tblDetails[[#This Row],[Dep''t Code]])))</f>
        <v>0</v>
      </c>
      <c r="R12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9" s="23" t="b">
        <f>OR(tblDetails[[#This Row],[Blank Row Flag]],NOT(ISBLANK(tblDetails[[#This Row],[Top Task Name]])))</f>
        <v>0</v>
      </c>
      <c r="T129" s="23" t="b">
        <f>OR(tblDetails[[#This Row],[Blank Row Flag]],NOT(ISBLANK(tblDetails[[#This Row],[Top Task Manager]])))</f>
        <v>0</v>
      </c>
      <c r="U129" s="23" t="b">
        <f>OR(tblDetails[[#This Row],[Blank Row Flag]],NOT(ISBLANK(tblDetails[[#This Row],[Requisition Approver]])))</f>
        <v>0</v>
      </c>
      <c r="V129" s="23" t="b">
        <f>OR(tblDetails[[#This Row],[Blank Row Flag]],NOT(ISBLANK(tblDetails[[#This Row],[Top Task Start Date]])))</f>
        <v>0</v>
      </c>
      <c r="W129" s="23" t="b">
        <f>OR(tblDetails[[#This Row],[Blank Row Flag]],NOT(ISBLANK(tblDetails[[#This Row],[Top Task End Date]])))</f>
        <v>0</v>
      </c>
      <c r="X12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9" s="23" t="b">
        <f>OR(tblDetails[[#This Row],[Blank Row Flag]],NOT(ISBLANK(tblDetails[[#This Row],[Sub Task Name]])))</f>
        <v>0</v>
      </c>
      <c r="Z129" s="23" t="b">
        <v>1</v>
      </c>
      <c r="AA129" s="23" t="b">
        <f>OR(tblDetails[[#This Row],[Blank Row Flag]],NOT(ISBLANK(tblDetails[[#This Row],[Budget Resource]])))</f>
        <v>0</v>
      </c>
      <c r="AB129" s="23" t="b">
        <f>OR(tblDetails[[#This Row],[Blank Row Flag]],NOT(ISBLANK(tblDetails[[#This Row],[Budget]])))</f>
        <v>0</v>
      </c>
      <c r="AC129" s="38" t="b">
        <f>OR(tblDetails[[#This Row],[Blank Row Flag]],NOT(ISBLANK(tblDetails[[#This Row],[Sub Task End Date]])))</f>
        <v>0</v>
      </c>
      <c r="AD129" s="38" t="b">
        <f>OR(tblDetails[[#This Row],[Blank Row Flag]],NOT(ISBLANK(tblDetails[[#This Row],[Sub Task Start Date]])))</f>
        <v>0</v>
      </c>
    </row>
    <row r="130" spans="1:30" x14ac:dyDescent="0.25">
      <c r="A130" s="32"/>
      <c r="B130" s="23" t="str">
        <f>IF(tblDetails[[#This Row],[Dep''t Code]]="","",VLOOKUP(tblDetails[[#This Row],[Dep''t Code]],Table5[],2,0))</f>
        <v/>
      </c>
      <c r="C130" s="32"/>
      <c r="D130" s="32"/>
      <c r="E130" s="32"/>
      <c r="F130" s="32"/>
      <c r="G130" s="33"/>
      <c r="H130" s="33"/>
      <c r="I130" s="32"/>
      <c r="J130" s="32"/>
      <c r="K130" s="32"/>
      <c r="L130" s="33"/>
      <c r="M130" s="33"/>
      <c r="N130" s="32"/>
      <c r="O130" s="35"/>
      <c r="P130" s="23" t="b">
        <f>COUNTA(tblDetails[[#This Row],[Dep''t Code]:[Budget]])=0</f>
        <v>0</v>
      </c>
      <c r="Q130" s="23" t="b">
        <f>OR(tblDetails[[#This Row],[Blank Row Flag]],NOT(ISBLANK(tblDetails[[#This Row],[Dep''t Code]])))</f>
        <v>0</v>
      </c>
      <c r="R13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0" s="23" t="b">
        <f>OR(tblDetails[[#This Row],[Blank Row Flag]],NOT(ISBLANK(tblDetails[[#This Row],[Top Task Name]])))</f>
        <v>0</v>
      </c>
      <c r="T130" s="23" t="b">
        <f>OR(tblDetails[[#This Row],[Blank Row Flag]],NOT(ISBLANK(tblDetails[[#This Row],[Top Task Manager]])))</f>
        <v>0</v>
      </c>
      <c r="U130" s="23" t="b">
        <f>OR(tblDetails[[#This Row],[Blank Row Flag]],NOT(ISBLANK(tblDetails[[#This Row],[Requisition Approver]])))</f>
        <v>0</v>
      </c>
      <c r="V130" s="23" t="b">
        <f>OR(tblDetails[[#This Row],[Blank Row Flag]],NOT(ISBLANK(tblDetails[[#This Row],[Top Task Start Date]])))</f>
        <v>0</v>
      </c>
      <c r="W130" s="23" t="b">
        <f>OR(tblDetails[[#This Row],[Blank Row Flag]],NOT(ISBLANK(tblDetails[[#This Row],[Top Task End Date]])))</f>
        <v>0</v>
      </c>
      <c r="X13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0" s="23" t="b">
        <f>OR(tblDetails[[#This Row],[Blank Row Flag]],NOT(ISBLANK(tblDetails[[#This Row],[Sub Task Name]])))</f>
        <v>0</v>
      </c>
      <c r="Z130" s="23" t="b">
        <v>1</v>
      </c>
      <c r="AA130" s="23" t="b">
        <f>OR(tblDetails[[#This Row],[Blank Row Flag]],NOT(ISBLANK(tblDetails[[#This Row],[Budget Resource]])))</f>
        <v>0</v>
      </c>
      <c r="AB130" s="23" t="b">
        <f>OR(tblDetails[[#This Row],[Blank Row Flag]],NOT(ISBLANK(tblDetails[[#This Row],[Budget]])))</f>
        <v>0</v>
      </c>
      <c r="AC130" s="38" t="b">
        <f>OR(tblDetails[[#This Row],[Blank Row Flag]],NOT(ISBLANK(tblDetails[[#This Row],[Sub Task End Date]])))</f>
        <v>0</v>
      </c>
      <c r="AD130" s="38" t="b">
        <f>OR(tblDetails[[#This Row],[Blank Row Flag]],NOT(ISBLANK(tblDetails[[#This Row],[Sub Task Start Date]])))</f>
        <v>0</v>
      </c>
    </row>
    <row r="131" spans="1:30" x14ac:dyDescent="0.25">
      <c r="A131" s="32"/>
      <c r="B131" s="23" t="str">
        <f>IF(tblDetails[[#This Row],[Dep''t Code]]="","",VLOOKUP(tblDetails[[#This Row],[Dep''t Code]],Table5[],2,0))</f>
        <v/>
      </c>
      <c r="C131" s="32"/>
      <c r="D131" s="32"/>
      <c r="E131" s="32"/>
      <c r="F131" s="32"/>
      <c r="G131" s="33"/>
      <c r="H131" s="33"/>
      <c r="I131" s="32"/>
      <c r="J131" s="32"/>
      <c r="K131" s="32"/>
      <c r="L131" s="33"/>
      <c r="M131" s="33"/>
      <c r="N131" s="32"/>
      <c r="O131" s="35"/>
      <c r="P131" s="23" t="b">
        <f>COUNTA(tblDetails[[#This Row],[Dep''t Code]:[Budget]])=0</f>
        <v>0</v>
      </c>
      <c r="Q131" s="23" t="b">
        <f>OR(tblDetails[[#This Row],[Blank Row Flag]],NOT(ISBLANK(tblDetails[[#This Row],[Dep''t Code]])))</f>
        <v>0</v>
      </c>
      <c r="R13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1" s="23" t="b">
        <f>OR(tblDetails[[#This Row],[Blank Row Flag]],NOT(ISBLANK(tblDetails[[#This Row],[Top Task Name]])))</f>
        <v>0</v>
      </c>
      <c r="T131" s="23" t="b">
        <f>OR(tblDetails[[#This Row],[Blank Row Flag]],NOT(ISBLANK(tblDetails[[#This Row],[Top Task Manager]])))</f>
        <v>0</v>
      </c>
      <c r="U131" s="23" t="b">
        <f>OR(tblDetails[[#This Row],[Blank Row Flag]],NOT(ISBLANK(tblDetails[[#This Row],[Requisition Approver]])))</f>
        <v>0</v>
      </c>
      <c r="V131" s="23" t="b">
        <f>OR(tblDetails[[#This Row],[Blank Row Flag]],NOT(ISBLANK(tblDetails[[#This Row],[Top Task Start Date]])))</f>
        <v>0</v>
      </c>
      <c r="W131" s="23" t="b">
        <f>OR(tblDetails[[#This Row],[Blank Row Flag]],NOT(ISBLANK(tblDetails[[#This Row],[Top Task End Date]])))</f>
        <v>0</v>
      </c>
      <c r="X13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1" s="23" t="b">
        <f>OR(tblDetails[[#This Row],[Blank Row Flag]],NOT(ISBLANK(tblDetails[[#This Row],[Sub Task Name]])))</f>
        <v>0</v>
      </c>
      <c r="Z131" s="23" t="b">
        <v>1</v>
      </c>
      <c r="AA131" s="23" t="b">
        <f>OR(tblDetails[[#This Row],[Blank Row Flag]],NOT(ISBLANK(tblDetails[[#This Row],[Budget Resource]])))</f>
        <v>0</v>
      </c>
      <c r="AB131" s="23" t="b">
        <f>OR(tblDetails[[#This Row],[Blank Row Flag]],NOT(ISBLANK(tblDetails[[#This Row],[Budget]])))</f>
        <v>0</v>
      </c>
      <c r="AC131" s="38" t="b">
        <f>OR(tblDetails[[#This Row],[Blank Row Flag]],NOT(ISBLANK(tblDetails[[#This Row],[Sub Task End Date]])))</f>
        <v>0</v>
      </c>
      <c r="AD131" s="38" t="b">
        <f>OR(tblDetails[[#This Row],[Blank Row Flag]],NOT(ISBLANK(tblDetails[[#This Row],[Sub Task Start Date]])))</f>
        <v>0</v>
      </c>
    </row>
    <row r="132" spans="1:30" x14ac:dyDescent="0.25">
      <c r="A132" s="32"/>
      <c r="B132" s="23" t="str">
        <f>IF(tblDetails[[#This Row],[Dep''t Code]]="","",VLOOKUP(tblDetails[[#This Row],[Dep''t Code]],Table5[],2,0))</f>
        <v/>
      </c>
      <c r="C132" s="32"/>
      <c r="D132" s="32"/>
      <c r="E132" s="32"/>
      <c r="F132" s="32"/>
      <c r="G132" s="33"/>
      <c r="H132" s="33"/>
      <c r="I132" s="32"/>
      <c r="J132" s="32"/>
      <c r="K132" s="32"/>
      <c r="L132" s="33"/>
      <c r="M132" s="33"/>
      <c r="N132" s="32"/>
      <c r="O132" s="35"/>
      <c r="P132" s="23" t="b">
        <f>COUNTA(tblDetails[[#This Row],[Dep''t Code]:[Budget]])=0</f>
        <v>0</v>
      </c>
      <c r="Q132" s="23" t="b">
        <f>OR(tblDetails[[#This Row],[Blank Row Flag]],NOT(ISBLANK(tblDetails[[#This Row],[Dep''t Code]])))</f>
        <v>0</v>
      </c>
      <c r="R13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2" s="23" t="b">
        <f>OR(tblDetails[[#This Row],[Blank Row Flag]],NOT(ISBLANK(tblDetails[[#This Row],[Top Task Name]])))</f>
        <v>0</v>
      </c>
      <c r="T132" s="23" t="b">
        <f>OR(tblDetails[[#This Row],[Blank Row Flag]],NOT(ISBLANK(tblDetails[[#This Row],[Top Task Manager]])))</f>
        <v>0</v>
      </c>
      <c r="U132" s="23" t="b">
        <f>OR(tblDetails[[#This Row],[Blank Row Flag]],NOT(ISBLANK(tblDetails[[#This Row],[Requisition Approver]])))</f>
        <v>0</v>
      </c>
      <c r="V132" s="23" t="b">
        <f>OR(tblDetails[[#This Row],[Blank Row Flag]],NOT(ISBLANK(tblDetails[[#This Row],[Top Task Start Date]])))</f>
        <v>0</v>
      </c>
      <c r="W132" s="23" t="b">
        <f>OR(tblDetails[[#This Row],[Blank Row Flag]],NOT(ISBLANK(tblDetails[[#This Row],[Top Task End Date]])))</f>
        <v>0</v>
      </c>
      <c r="X13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2" s="23" t="b">
        <f>OR(tblDetails[[#This Row],[Blank Row Flag]],NOT(ISBLANK(tblDetails[[#This Row],[Sub Task Name]])))</f>
        <v>0</v>
      </c>
      <c r="Z132" s="23" t="b">
        <v>1</v>
      </c>
      <c r="AA132" s="23" t="b">
        <f>OR(tblDetails[[#This Row],[Blank Row Flag]],NOT(ISBLANK(tblDetails[[#This Row],[Budget Resource]])))</f>
        <v>0</v>
      </c>
      <c r="AB132" s="23" t="b">
        <f>OR(tblDetails[[#This Row],[Blank Row Flag]],NOT(ISBLANK(tblDetails[[#This Row],[Budget]])))</f>
        <v>0</v>
      </c>
      <c r="AC132" s="38" t="b">
        <f>OR(tblDetails[[#This Row],[Blank Row Flag]],NOT(ISBLANK(tblDetails[[#This Row],[Sub Task End Date]])))</f>
        <v>0</v>
      </c>
      <c r="AD132" s="38" t="b">
        <f>OR(tblDetails[[#This Row],[Blank Row Flag]],NOT(ISBLANK(tblDetails[[#This Row],[Sub Task Start Date]])))</f>
        <v>0</v>
      </c>
    </row>
    <row r="133" spans="1:30" x14ac:dyDescent="0.25">
      <c r="A133" s="32"/>
      <c r="B133" s="23" t="str">
        <f>IF(tblDetails[[#This Row],[Dep''t Code]]="","",VLOOKUP(tblDetails[[#This Row],[Dep''t Code]],Table5[],2,0))</f>
        <v/>
      </c>
      <c r="C133" s="32"/>
      <c r="D133" s="32"/>
      <c r="E133" s="32"/>
      <c r="F133" s="32"/>
      <c r="G133" s="33"/>
      <c r="H133" s="33"/>
      <c r="I133" s="32"/>
      <c r="J133" s="32"/>
      <c r="K133" s="32"/>
      <c r="L133" s="33"/>
      <c r="M133" s="33"/>
      <c r="N133" s="32"/>
      <c r="O133" s="35"/>
      <c r="P133" s="23" t="b">
        <f>COUNTA(tblDetails[[#This Row],[Dep''t Code]:[Budget]])=0</f>
        <v>0</v>
      </c>
      <c r="Q133" s="23" t="b">
        <f>OR(tblDetails[[#This Row],[Blank Row Flag]],NOT(ISBLANK(tblDetails[[#This Row],[Dep''t Code]])))</f>
        <v>0</v>
      </c>
      <c r="R13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3" s="23" t="b">
        <f>OR(tblDetails[[#This Row],[Blank Row Flag]],NOT(ISBLANK(tblDetails[[#This Row],[Top Task Name]])))</f>
        <v>0</v>
      </c>
      <c r="T133" s="23" t="b">
        <f>OR(tblDetails[[#This Row],[Blank Row Flag]],NOT(ISBLANK(tblDetails[[#This Row],[Top Task Manager]])))</f>
        <v>0</v>
      </c>
      <c r="U133" s="23" t="b">
        <f>OR(tblDetails[[#This Row],[Blank Row Flag]],NOT(ISBLANK(tblDetails[[#This Row],[Requisition Approver]])))</f>
        <v>0</v>
      </c>
      <c r="V133" s="23" t="b">
        <f>OR(tblDetails[[#This Row],[Blank Row Flag]],NOT(ISBLANK(tblDetails[[#This Row],[Top Task Start Date]])))</f>
        <v>0</v>
      </c>
      <c r="W133" s="23" t="b">
        <f>OR(tblDetails[[#This Row],[Blank Row Flag]],NOT(ISBLANK(tblDetails[[#This Row],[Top Task End Date]])))</f>
        <v>0</v>
      </c>
      <c r="X13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3" s="23" t="b">
        <f>OR(tblDetails[[#This Row],[Blank Row Flag]],NOT(ISBLANK(tblDetails[[#This Row],[Sub Task Name]])))</f>
        <v>0</v>
      </c>
      <c r="Z133" s="23" t="b">
        <v>1</v>
      </c>
      <c r="AA133" s="23" t="b">
        <f>OR(tblDetails[[#This Row],[Blank Row Flag]],NOT(ISBLANK(tblDetails[[#This Row],[Budget Resource]])))</f>
        <v>0</v>
      </c>
      <c r="AB133" s="23" t="b">
        <f>OR(tblDetails[[#This Row],[Blank Row Flag]],NOT(ISBLANK(tblDetails[[#This Row],[Budget]])))</f>
        <v>0</v>
      </c>
      <c r="AC133" s="38" t="b">
        <f>OR(tblDetails[[#This Row],[Blank Row Flag]],NOT(ISBLANK(tblDetails[[#This Row],[Sub Task End Date]])))</f>
        <v>0</v>
      </c>
      <c r="AD133" s="38" t="b">
        <f>OR(tblDetails[[#This Row],[Blank Row Flag]],NOT(ISBLANK(tblDetails[[#This Row],[Sub Task Start Date]])))</f>
        <v>0</v>
      </c>
    </row>
    <row r="134" spans="1:30" x14ac:dyDescent="0.25">
      <c r="A134" s="32"/>
      <c r="B134" s="23" t="str">
        <f>IF(tblDetails[[#This Row],[Dep''t Code]]="","",VLOOKUP(tblDetails[[#This Row],[Dep''t Code]],Table5[],2,0))</f>
        <v/>
      </c>
      <c r="C134" s="32"/>
      <c r="D134" s="32"/>
      <c r="E134" s="32"/>
      <c r="F134" s="32"/>
      <c r="G134" s="33"/>
      <c r="H134" s="33"/>
      <c r="I134" s="32"/>
      <c r="J134" s="32"/>
      <c r="K134" s="32"/>
      <c r="L134" s="33"/>
      <c r="M134" s="33"/>
      <c r="N134" s="32"/>
      <c r="O134" s="35"/>
      <c r="P134" s="23" t="b">
        <f>COUNTA(tblDetails[[#This Row],[Dep''t Code]:[Budget]])=0</f>
        <v>0</v>
      </c>
      <c r="Q134" s="23" t="b">
        <f>OR(tblDetails[[#This Row],[Blank Row Flag]],NOT(ISBLANK(tblDetails[[#This Row],[Dep''t Code]])))</f>
        <v>0</v>
      </c>
      <c r="R13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4" s="23" t="b">
        <f>OR(tblDetails[[#This Row],[Blank Row Flag]],NOT(ISBLANK(tblDetails[[#This Row],[Top Task Name]])))</f>
        <v>0</v>
      </c>
      <c r="T134" s="23" t="b">
        <f>OR(tblDetails[[#This Row],[Blank Row Flag]],NOT(ISBLANK(tblDetails[[#This Row],[Top Task Manager]])))</f>
        <v>0</v>
      </c>
      <c r="U134" s="23" t="b">
        <f>OR(tblDetails[[#This Row],[Blank Row Flag]],NOT(ISBLANK(tblDetails[[#This Row],[Requisition Approver]])))</f>
        <v>0</v>
      </c>
      <c r="V134" s="23" t="b">
        <f>OR(tblDetails[[#This Row],[Blank Row Flag]],NOT(ISBLANK(tblDetails[[#This Row],[Top Task Start Date]])))</f>
        <v>0</v>
      </c>
      <c r="W134" s="23" t="b">
        <f>OR(tblDetails[[#This Row],[Blank Row Flag]],NOT(ISBLANK(tblDetails[[#This Row],[Top Task End Date]])))</f>
        <v>0</v>
      </c>
      <c r="X13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4" s="23" t="b">
        <f>OR(tblDetails[[#This Row],[Blank Row Flag]],NOT(ISBLANK(tblDetails[[#This Row],[Sub Task Name]])))</f>
        <v>0</v>
      </c>
      <c r="Z134" s="23" t="b">
        <v>1</v>
      </c>
      <c r="AA134" s="23" t="b">
        <f>OR(tblDetails[[#This Row],[Blank Row Flag]],NOT(ISBLANK(tblDetails[[#This Row],[Budget Resource]])))</f>
        <v>0</v>
      </c>
      <c r="AB134" s="23" t="b">
        <f>OR(tblDetails[[#This Row],[Blank Row Flag]],NOT(ISBLANK(tblDetails[[#This Row],[Budget]])))</f>
        <v>0</v>
      </c>
      <c r="AC134" s="38" t="b">
        <f>OR(tblDetails[[#This Row],[Blank Row Flag]],NOT(ISBLANK(tblDetails[[#This Row],[Sub Task End Date]])))</f>
        <v>0</v>
      </c>
      <c r="AD134" s="38" t="b">
        <f>OR(tblDetails[[#This Row],[Blank Row Flag]],NOT(ISBLANK(tblDetails[[#This Row],[Sub Task Start Date]])))</f>
        <v>0</v>
      </c>
    </row>
    <row r="135" spans="1:30" x14ac:dyDescent="0.25">
      <c r="A135" s="32"/>
      <c r="B135" s="23" t="str">
        <f>IF(tblDetails[[#This Row],[Dep''t Code]]="","",VLOOKUP(tblDetails[[#This Row],[Dep''t Code]],Table5[],2,0))</f>
        <v/>
      </c>
      <c r="C135" s="32"/>
      <c r="D135" s="32"/>
      <c r="E135" s="32"/>
      <c r="F135" s="32"/>
      <c r="G135" s="33"/>
      <c r="H135" s="33"/>
      <c r="I135" s="32"/>
      <c r="J135" s="32"/>
      <c r="K135" s="32"/>
      <c r="L135" s="33"/>
      <c r="M135" s="33"/>
      <c r="N135" s="32"/>
      <c r="O135" s="35"/>
      <c r="P135" s="23" t="b">
        <f>COUNTA(tblDetails[[#This Row],[Dep''t Code]:[Budget]])=0</f>
        <v>0</v>
      </c>
      <c r="Q135" s="23" t="b">
        <f>OR(tblDetails[[#This Row],[Blank Row Flag]],NOT(ISBLANK(tblDetails[[#This Row],[Dep''t Code]])))</f>
        <v>0</v>
      </c>
      <c r="R13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5" s="23" t="b">
        <f>OR(tblDetails[[#This Row],[Blank Row Flag]],NOT(ISBLANK(tblDetails[[#This Row],[Top Task Name]])))</f>
        <v>0</v>
      </c>
      <c r="T135" s="23" t="b">
        <f>OR(tblDetails[[#This Row],[Blank Row Flag]],NOT(ISBLANK(tblDetails[[#This Row],[Top Task Manager]])))</f>
        <v>0</v>
      </c>
      <c r="U135" s="23" t="b">
        <f>OR(tblDetails[[#This Row],[Blank Row Flag]],NOT(ISBLANK(tblDetails[[#This Row],[Requisition Approver]])))</f>
        <v>0</v>
      </c>
      <c r="V135" s="23" t="b">
        <f>OR(tblDetails[[#This Row],[Blank Row Flag]],NOT(ISBLANK(tblDetails[[#This Row],[Top Task Start Date]])))</f>
        <v>0</v>
      </c>
      <c r="W135" s="23" t="b">
        <f>OR(tblDetails[[#This Row],[Blank Row Flag]],NOT(ISBLANK(tblDetails[[#This Row],[Top Task End Date]])))</f>
        <v>0</v>
      </c>
      <c r="X13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5" s="23" t="b">
        <f>OR(tblDetails[[#This Row],[Blank Row Flag]],NOT(ISBLANK(tblDetails[[#This Row],[Sub Task Name]])))</f>
        <v>0</v>
      </c>
      <c r="Z135" s="23" t="b">
        <v>1</v>
      </c>
      <c r="AA135" s="23" t="b">
        <f>OR(tblDetails[[#This Row],[Blank Row Flag]],NOT(ISBLANK(tblDetails[[#This Row],[Budget Resource]])))</f>
        <v>0</v>
      </c>
      <c r="AB135" s="23" t="b">
        <f>OR(tblDetails[[#This Row],[Blank Row Flag]],NOT(ISBLANK(tblDetails[[#This Row],[Budget]])))</f>
        <v>0</v>
      </c>
      <c r="AC135" s="38" t="b">
        <f>OR(tblDetails[[#This Row],[Blank Row Flag]],NOT(ISBLANK(tblDetails[[#This Row],[Sub Task End Date]])))</f>
        <v>0</v>
      </c>
      <c r="AD135" s="38" t="b">
        <f>OR(tblDetails[[#This Row],[Blank Row Flag]],NOT(ISBLANK(tblDetails[[#This Row],[Sub Task Start Date]])))</f>
        <v>0</v>
      </c>
    </row>
    <row r="136" spans="1:30" x14ac:dyDescent="0.25">
      <c r="A136" s="32"/>
      <c r="B136" s="23" t="str">
        <f>IF(tblDetails[[#This Row],[Dep''t Code]]="","",VLOOKUP(tblDetails[[#This Row],[Dep''t Code]],Table5[],2,0))</f>
        <v/>
      </c>
      <c r="C136" s="32"/>
      <c r="D136" s="32"/>
      <c r="E136" s="32"/>
      <c r="F136" s="32"/>
      <c r="G136" s="33"/>
      <c r="H136" s="33"/>
      <c r="I136" s="32"/>
      <c r="J136" s="32"/>
      <c r="K136" s="32"/>
      <c r="L136" s="33"/>
      <c r="M136" s="33"/>
      <c r="N136" s="32"/>
      <c r="O136" s="35"/>
      <c r="P136" s="23" t="b">
        <f>COUNTA(tblDetails[[#This Row],[Dep''t Code]:[Budget]])=0</f>
        <v>0</v>
      </c>
      <c r="Q136" s="23" t="b">
        <f>OR(tblDetails[[#This Row],[Blank Row Flag]],NOT(ISBLANK(tblDetails[[#This Row],[Dep''t Code]])))</f>
        <v>0</v>
      </c>
      <c r="R13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6" s="23" t="b">
        <f>OR(tblDetails[[#This Row],[Blank Row Flag]],NOT(ISBLANK(tblDetails[[#This Row],[Top Task Name]])))</f>
        <v>0</v>
      </c>
      <c r="T136" s="23" t="b">
        <f>OR(tblDetails[[#This Row],[Blank Row Flag]],NOT(ISBLANK(tblDetails[[#This Row],[Top Task Manager]])))</f>
        <v>0</v>
      </c>
      <c r="U136" s="23" t="b">
        <f>OR(tblDetails[[#This Row],[Blank Row Flag]],NOT(ISBLANK(tblDetails[[#This Row],[Requisition Approver]])))</f>
        <v>0</v>
      </c>
      <c r="V136" s="23" t="b">
        <f>OR(tblDetails[[#This Row],[Blank Row Flag]],NOT(ISBLANK(tblDetails[[#This Row],[Top Task Start Date]])))</f>
        <v>0</v>
      </c>
      <c r="W136" s="23" t="b">
        <f>OR(tblDetails[[#This Row],[Blank Row Flag]],NOT(ISBLANK(tblDetails[[#This Row],[Top Task End Date]])))</f>
        <v>0</v>
      </c>
      <c r="X13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6" s="23" t="b">
        <f>OR(tblDetails[[#This Row],[Blank Row Flag]],NOT(ISBLANK(tblDetails[[#This Row],[Sub Task Name]])))</f>
        <v>0</v>
      </c>
      <c r="Z136" s="23" t="b">
        <v>1</v>
      </c>
      <c r="AA136" s="23" t="b">
        <f>OR(tblDetails[[#This Row],[Blank Row Flag]],NOT(ISBLANK(tblDetails[[#This Row],[Budget Resource]])))</f>
        <v>0</v>
      </c>
      <c r="AB136" s="23" t="b">
        <f>OR(tblDetails[[#This Row],[Blank Row Flag]],NOT(ISBLANK(tblDetails[[#This Row],[Budget]])))</f>
        <v>0</v>
      </c>
      <c r="AC136" s="38" t="b">
        <f>OR(tblDetails[[#This Row],[Blank Row Flag]],NOT(ISBLANK(tblDetails[[#This Row],[Sub Task End Date]])))</f>
        <v>0</v>
      </c>
      <c r="AD136" s="38" t="b">
        <f>OR(tblDetails[[#This Row],[Blank Row Flag]],NOT(ISBLANK(tblDetails[[#This Row],[Sub Task Start Date]])))</f>
        <v>0</v>
      </c>
    </row>
    <row r="137" spans="1:30" x14ac:dyDescent="0.25">
      <c r="A137" s="32"/>
      <c r="B137" s="23" t="str">
        <f>IF(tblDetails[[#This Row],[Dep''t Code]]="","",VLOOKUP(tblDetails[[#This Row],[Dep''t Code]],Table5[],2,0))</f>
        <v/>
      </c>
      <c r="C137" s="32"/>
      <c r="D137" s="32"/>
      <c r="E137" s="32"/>
      <c r="F137" s="32"/>
      <c r="G137" s="33"/>
      <c r="H137" s="33"/>
      <c r="I137" s="32"/>
      <c r="J137" s="32"/>
      <c r="K137" s="32"/>
      <c r="L137" s="33"/>
      <c r="M137" s="33"/>
      <c r="N137" s="32"/>
      <c r="O137" s="35"/>
      <c r="P137" s="23" t="b">
        <f>COUNTA(tblDetails[[#This Row],[Dep''t Code]:[Budget]])=0</f>
        <v>0</v>
      </c>
      <c r="Q137" s="23" t="b">
        <f>OR(tblDetails[[#This Row],[Blank Row Flag]],NOT(ISBLANK(tblDetails[[#This Row],[Dep''t Code]])))</f>
        <v>0</v>
      </c>
      <c r="R13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7" s="23" t="b">
        <f>OR(tblDetails[[#This Row],[Blank Row Flag]],NOT(ISBLANK(tblDetails[[#This Row],[Top Task Name]])))</f>
        <v>0</v>
      </c>
      <c r="T137" s="23" t="b">
        <f>OR(tblDetails[[#This Row],[Blank Row Flag]],NOT(ISBLANK(tblDetails[[#This Row],[Top Task Manager]])))</f>
        <v>0</v>
      </c>
      <c r="U137" s="23" t="b">
        <f>OR(tblDetails[[#This Row],[Blank Row Flag]],NOT(ISBLANK(tblDetails[[#This Row],[Requisition Approver]])))</f>
        <v>0</v>
      </c>
      <c r="V137" s="23" t="b">
        <f>OR(tblDetails[[#This Row],[Blank Row Flag]],NOT(ISBLANK(tblDetails[[#This Row],[Top Task Start Date]])))</f>
        <v>0</v>
      </c>
      <c r="W137" s="23" t="b">
        <f>OR(tblDetails[[#This Row],[Blank Row Flag]],NOT(ISBLANK(tblDetails[[#This Row],[Top Task End Date]])))</f>
        <v>0</v>
      </c>
      <c r="X13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7" s="23" t="b">
        <f>OR(tblDetails[[#This Row],[Blank Row Flag]],NOT(ISBLANK(tblDetails[[#This Row],[Sub Task Name]])))</f>
        <v>0</v>
      </c>
      <c r="Z137" s="23" t="b">
        <v>1</v>
      </c>
      <c r="AA137" s="23" t="b">
        <f>OR(tblDetails[[#This Row],[Blank Row Flag]],NOT(ISBLANK(tblDetails[[#This Row],[Budget Resource]])))</f>
        <v>0</v>
      </c>
      <c r="AB137" s="23" t="b">
        <f>OR(tblDetails[[#This Row],[Blank Row Flag]],NOT(ISBLANK(tblDetails[[#This Row],[Budget]])))</f>
        <v>0</v>
      </c>
      <c r="AC137" s="38" t="b">
        <f>OR(tblDetails[[#This Row],[Blank Row Flag]],NOT(ISBLANK(tblDetails[[#This Row],[Sub Task End Date]])))</f>
        <v>0</v>
      </c>
      <c r="AD137" s="38" t="b">
        <f>OR(tblDetails[[#This Row],[Blank Row Flag]],NOT(ISBLANK(tblDetails[[#This Row],[Sub Task Start Date]])))</f>
        <v>0</v>
      </c>
    </row>
    <row r="138" spans="1:30" x14ac:dyDescent="0.25">
      <c r="A138" s="32"/>
      <c r="B138" s="23" t="str">
        <f>IF(tblDetails[[#This Row],[Dep''t Code]]="","",VLOOKUP(tblDetails[[#This Row],[Dep''t Code]],Table5[],2,0))</f>
        <v/>
      </c>
      <c r="C138" s="32"/>
      <c r="D138" s="32"/>
      <c r="E138" s="32"/>
      <c r="F138" s="32"/>
      <c r="G138" s="33"/>
      <c r="H138" s="33"/>
      <c r="I138" s="32"/>
      <c r="J138" s="32"/>
      <c r="K138" s="32"/>
      <c r="L138" s="33"/>
      <c r="M138" s="33"/>
      <c r="N138" s="32"/>
      <c r="O138" s="35"/>
      <c r="P138" s="23" t="b">
        <f>COUNTA(tblDetails[[#This Row],[Dep''t Code]:[Budget]])=0</f>
        <v>0</v>
      </c>
      <c r="Q138" s="23" t="b">
        <f>OR(tblDetails[[#This Row],[Blank Row Flag]],NOT(ISBLANK(tblDetails[[#This Row],[Dep''t Code]])))</f>
        <v>0</v>
      </c>
      <c r="R13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8" s="23" t="b">
        <f>OR(tblDetails[[#This Row],[Blank Row Flag]],NOT(ISBLANK(tblDetails[[#This Row],[Top Task Name]])))</f>
        <v>0</v>
      </c>
      <c r="T138" s="23" t="b">
        <f>OR(tblDetails[[#This Row],[Blank Row Flag]],NOT(ISBLANK(tblDetails[[#This Row],[Top Task Manager]])))</f>
        <v>0</v>
      </c>
      <c r="U138" s="23" t="b">
        <f>OR(tblDetails[[#This Row],[Blank Row Flag]],NOT(ISBLANK(tblDetails[[#This Row],[Requisition Approver]])))</f>
        <v>0</v>
      </c>
      <c r="V138" s="23" t="b">
        <f>OR(tblDetails[[#This Row],[Blank Row Flag]],NOT(ISBLANK(tblDetails[[#This Row],[Top Task Start Date]])))</f>
        <v>0</v>
      </c>
      <c r="W138" s="23" t="b">
        <f>OR(tblDetails[[#This Row],[Blank Row Flag]],NOT(ISBLANK(tblDetails[[#This Row],[Top Task End Date]])))</f>
        <v>0</v>
      </c>
      <c r="X13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8" s="23" t="b">
        <f>OR(tblDetails[[#This Row],[Blank Row Flag]],NOT(ISBLANK(tblDetails[[#This Row],[Sub Task Name]])))</f>
        <v>0</v>
      </c>
      <c r="Z138" s="23" t="b">
        <v>1</v>
      </c>
      <c r="AA138" s="23" t="b">
        <f>OR(tblDetails[[#This Row],[Blank Row Flag]],NOT(ISBLANK(tblDetails[[#This Row],[Budget Resource]])))</f>
        <v>0</v>
      </c>
      <c r="AB138" s="23" t="b">
        <f>OR(tblDetails[[#This Row],[Blank Row Flag]],NOT(ISBLANK(tblDetails[[#This Row],[Budget]])))</f>
        <v>0</v>
      </c>
      <c r="AC138" s="38" t="b">
        <f>OR(tblDetails[[#This Row],[Blank Row Flag]],NOT(ISBLANK(tblDetails[[#This Row],[Sub Task End Date]])))</f>
        <v>0</v>
      </c>
      <c r="AD138" s="38" t="b">
        <f>OR(tblDetails[[#This Row],[Blank Row Flag]],NOT(ISBLANK(tblDetails[[#This Row],[Sub Task Start Date]])))</f>
        <v>0</v>
      </c>
    </row>
    <row r="139" spans="1:30" x14ac:dyDescent="0.25">
      <c r="A139" s="32"/>
      <c r="B139" s="23" t="str">
        <f>IF(tblDetails[[#This Row],[Dep''t Code]]="","",VLOOKUP(tblDetails[[#This Row],[Dep''t Code]],Table5[],2,0))</f>
        <v/>
      </c>
      <c r="C139" s="32"/>
      <c r="D139" s="32"/>
      <c r="E139" s="32"/>
      <c r="F139" s="32"/>
      <c r="G139" s="33"/>
      <c r="H139" s="33"/>
      <c r="I139" s="32"/>
      <c r="J139" s="32"/>
      <c r="K139" s="32"/>
      <c r="L139" s="33"/>
      <c r="M139" s="33"/>
      <c r="N139" s="32"/>
      <c r="O139" s="35"/>
      <c r="P139" s="23" t="b">
        <f>COUNTA(tblDetails[[#This Row],[Dep''t Code]:[Budget]])=0</f>
        <v>0</v>
      </c>
      <c r="Q139" s="23" t="b">
        <f>OR(tblDetails[[#This Row],[Blank Row Flag]],NOT(ISBLANK(tblDetails[[#This Row],[Dep''t Code]])))</f>
        <v>0</v>
      </c>
      <c r="R13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9" s="23" t="b">
        <f>OR(tblDetails[[#This Row],[Blank Row Flag]],NOT(ISBLANK(tblDetails[[#This Row],[Top Task Name]])))</f>
        <v>0</v>
      </c>
      <c r="T139" s="23" t="b">
        <f>OR(tblDetails[[#This Row],[Blank Row Flag]],NOT(ISBLANK(tblDetails[[#This Row],[Top Task Manager]])))</f>
        <v>0</v>
      </c>
      <c r="U139" s="23" t="b">
        <f>OR(tblDetails[[#This Row],[Blank Row Flag]],NOT(ISBLANK(tblDetails[[#This Row],[Requisition Approver]])))</f>
        <v>0</v>
      </c>
      <c r="V139" s="23" t="b">
        <f>OR(tblDetails[[#This Row],[Blank Row Flag]],NOT(ISBLANK(tblDetails[[#This Row],[Top Task Start Date]])))</f>
        <v>0</v>
      </c>
      <c r="W139" s="23" t="b">
        <f>OR(tblDetails[[#This Row],[Blank Row Flag]],NOT(ISBLANK(tblDetails[[#This Row],[Top Task End Date]])))</f>
        <v>0</v>
      </c>
      <c r="X13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9" s="23" t="b">
        <f>OR(tblDetails[[#This Row],[Blank Row Flag]],NOT(ISBLANK(tblDetails[[#This Row],[Sub Task Name]])))</f>
        <v>0</v>
      </c>
      <c r="Z139" s="23" t="b">
        <v>1</v>
      </c>
      <c r="AA139" s="23" t="b">
        <f>OR(tblDetails[[#This Row],[Blank Row Flag]],NOT(ISBLANK(tblDetails[[#This Row],[Budget Resource]])))</f>
        <v>0</v>
      </c>
      <c r="AB139" s="23" t="b">
        <f>OR(tblDetails[[#This Row],[Blank Row Flag]],NOT(ISBLANK(tblDetails[[#This Row],[Budget]])))</f>
        <v>0</v>
      </c>
      <c r="AC139" s="38" t="b">
        <f>OR(tblDetails[[#This Row],[Blank Row Flag]],NOT(ISBLANK(tblDetails[[#This Row],[Sub Task End Date]])))</f>
        <v>0</v>
      </c>
      <c r="AD139" s="38" t="b">
        <f>OR(tblDetails[[#This Row],[Blank Row Flag]],NOT(ISBLANK(tblDetails[[#This Row],[Sub Task Start Date]])))</f>
        <v>0</v>
      </c>
    </row>
    <row r="140" spans="1:30" x14ac:dyDescent="0.25">
      <c r="A140" s="32"/>
      <c r="B140" s="23" t="str">
        <f>IF(tblDetails[[#This Row],[Dep''t Code]]="","",VLOOKUP(tblDetails[[#This Row],[Dep''t Code]],Table5[],2,0))</f>
        <v/>
      </c>
      <c r="C140" s="32"/>
      <c r="D140" s="32"/>
      <c r="E140" s="32"/>
      <c r="F140" s="32"/>
      <c r="G140" s="33"/>
      <c r="H140" s="33"/>
      <c r="I140" s="32"/>
      <c r="J140" s="32"/>
      <c r="K140" s="32"/>
      <c r="L140" s="33"/>
      <c r="M140" s="33"/>
      <c r="N140" s="32"/>
      <c r="O140" s="35"/>
      <c r="P140" s="23" t="b">
        <f>COUNTA(tblDetails[[#This Row],[Dep''t Code]:[Budget]])=0</f>
        <v>0</v>
      </c>
      <c r="Q140" s="23" t="b">
        <f>OR(tblDetails[[#This Row],[Blank Row Flag]],NOT(ISBLANK(tblDetails[[#This Row],[Dep''t Code]])))</f>
        <v>0</v>
      </c>
      <c r="R14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0" s="23" t="b">
        <f>OR(tblDetails[[#This Row],[Blank Row Flag]],NOT(ISBLANK(tblDetails[[#This Row],[Top Task Name]])))</f>
        <v>0</v>
      </c>
      <c r="T140" s="23" t="b">
        <f>OR(tblDetails[[#This Row],[Blank Row Flag]],NOT(ISBLANK(tblDetails[[#This Row],[Top Task Manager]])))</f>
        <v>0</v>
      </c>
      <c r="U140" s="23" t="b">
        <f>OR(tblDetails[[#This Row],[Blank Row Flag]],NOT(ISBLANK(tblDetails[[#This Row],[Requisition Approver]])))</f>
        <v>0</v>
      </c>
      <c r="V140" s="23" t="b">
        <f>OR(tblDetails[[#This Row],[Blank Row Flag]],NOT(ISBLANK(tblDetails[[#This Row],[Top Task Start Date]])))</f>
        <v>0</v>
      </c>
      <c r="W140" s="23" t="b">
        <f>OR(tblDetails[[#This Row],[Blank Row Flag]],NOT(ISBLANK(tblDetails[[#This Row],[Top Task End Date]])))</f>
        <v>0</v>
      </c>
      <c r="X14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0" s="23" t="b">
        <f>OR(tblDetails[[#This Row],[Blank Row Flag]],NOT(ISBLANK(tblDetails[[#This Row],[Sub Task Name]])))</f>
        <v>0</v>
      </c>
      <c r="Z140" s="23" t="b">
        <v>1</v>
      </c>
      <c r="AA140" s="23" t="b">
        <f>OR(tblDetails[[#This Row],[Blank Row Flag]],NOT(ISBLANK(tblDetails[[#This Row],[Budget Resource]])))</f>
        <v>0</v>
      </c>
      <c r="AB140" s="23" t="b">
        <f>OR(tblDetails[[#This Row],[Blank Row Flag]],NOT(ISBLANK(tblDetails[[#This Row],[Budget]])))</f>
        <v>0</v>
      </c>
      <c r="AC140" s="38" t="b">
        <f>OR(tblDetails[[#This Row],[Blank Row Flag]],NOT(ISBLANK(tblDetails[[#This Row],[Sub Task End Date]])))</f>
        <v>0</v>
      </c>
      <c r="AD140" s="38" t="b">
        <f>OR(tblDetails[[#This Row],[Blank Row Flag]],NOT(ISBLANK(tblDetails[[#This Row],[Sub Task Start Date]])))</f>
        <v>0</v>
      </c>
    </row>
    <row r="141" spans="1:30" x14ac:dyDescent="0.25">
      <c r="A141" s="32"/>
      <c r="B141" s="23" t="str">
        <f>IF(tblDetails[[#This Row],[Dep''t Code]]="","",VLOOKUP(tblDetails[[#This Row],[Dep''t Code]],Table5[],2,0))</f>
        <v/>
      </c>
      <c r="C141" s="32"/>
      <c r="D141" s="32"/>
      <c r="E141" s="32"/>
      <c r="F141" s="32"/>
      <c r="G141" s="33"/>
      <c r="H141" s="33"/>
      <c r="I141" s="32"/>
      <c r="J141" s="32"/>
      <c r="K141" s="32"/>
      <c r="L141" s="33"/>
      <c r="M141" s="33"/>
      <c r="N141" s="32"/>
      <c r="O141" s="35"/>
      <c r="P141" s="23" t="b">
        <f>COUNTA(tblDetails[[#This Row],[Dep''t Code]:[Budget]])=0</f>
        <v>0</v>
      </c>
      <c r="Q141" s="23" t="b">
        <f>OR(tblDetails[[#This Row],[Blank Row Flag]],NOT(ISBLANK(tblDetails[[#This Row],[Dep''t Code]])))</f>
        <v>0</v>
      </c>
      <c r="R14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1" s="23" t="b">
        <f>OR(tblDetails[[#This Row],[Blank Row Flag]],NOT(ISBLANK(tblDetails[[#This Row],[Top Task Name]])))</f>
        <v>0</v>
      </c>
      <c r="T141" s="23" t="b">
        <f>OR(tblDetails[[#This Row],[Blank Row Flag]],NOT(ISBLANK(tblDetails[[#This Row],[Top Task Manager]])))</f>
        <v>0</v>
      </c>
      <c r="U141" s="23" t="b">
        <f>OR(tblDetails[[#This Row],[Blank Row Flag]],NOT(ISBLANK(tblDetails[[#This Row],[Requisition Approver]])))</f>
        <v>0</v>
      </c>
      <c r="V141" s="23" t="b">
        <f>OR(tblDetails[[#This Row],[Blank Row Flag]],NOT(ISBLANK(tblDetails[[#This Row],[Top Task Start Date]])))</f>
        <v>0</v>
      </c>
      <c r="W141" s="23" t="b">
        <f>OR(tblDetails[[#This Row],[Blank Row Flag]],NOT(ISBLANK(tblDetails[[#This Row],[Top Task End Date]])))</f>
        <v>0</v>
      </c>
      <c r="X14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1" s="23" t="b">
        <f>OR(tblDetails[[#This Row],[Blank Row Flag]],NOT(ISBLANK(tblDetails[[#This Row],[Sub Task Name]])))</f>
        <v>0</v>
      </c>
      <c r="Z141" s="23" t="b">
        <v>1</v>
      </c>
      <c r="AA141" s="23" t="b">
        <f>OR(tblDetails[[#This Row],[Blank Row Flag]],NOT(ISBLANK(tblDetails[[#This Row],[Budget Resource]])))</f>
        <v>0</v>
      </c>
      <c r="AB141" s="23" t="b">
        <f>OR(tblDetails[[#This Row],[Blank Row Flag]],NOT(ISBLANK(tblDetails[[#This Row],[Budget]])))</f>
        <v>0</v>
      </c>
      <c r="AC141" s="38" t="b">
        <f>OR(tblDetails[[#This Row],[Blank Row Flag]],NOT(ISBLANK(tblDetails[[#This Row],[Sub Task End Date]])))</f>
        <v>0</v>
      </c>
      <c r="AD141" s="38" t="b">
        <f>OR(tblDetails[[#This Row],[Blank Row Flag]],NOT(ISBLANK(tblDetails[[#This Row],[Sub Task Start Date]])))</f>
        <v>0</v>
      </c>
    </row>
    <row r="142" spans="1:30" x14ac:dyDescent="0.25">
      <c r="A142" s="32"/>
      <c r="B142" s="23" t="str">
        <f>IF(tblDetails[[#This Row],[Dep''t Code]]="","",VLOOKUP(tblDetails[[#This Row],[Dep''t Code]],Table5[],2,0))</f>
        <v/>
      </c>
      <c r="C142" s="32"/>
      <c r="D142" s="32"/>
      <c r="E142" s="32"/>
      <c r="F142" s="32"/>
      <c r="G142" s="33"/>
      <c r="H142" s="33"/>
      <c r="I142" s="32"/>
      <c r="J142" s="32"/>
      <c r="K142" s="32"/>
      <c r="L142" s="33"/>
      <c r="M142" s="33"/>
      <c r="N142" s="32"/>
      <c r="O142" s="35"/>
      <c r="P142" s="23" t="b">
        <f>COUNTA(tblDetails[[#This Row],[Dep''t Code]:[Budget]])=0</f>
        <v>0</v>
      </c>
      <c r="Q142" s="23" t="b">
        <f>OR(tblDetails[[#This Row],[Blank Row Flag]],NOT(ISBLANK(tblDetails[[#This Row],[Dep''t Code]])))</f>
        <v>0</v>
      </c>
      <c r="R14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2" s="23" t="b">
        <f>OR(tblDetails[[#This Row],[Blank Row Flag]],NOT(ISBLANK(tblDetails[[#This Row],[Top Task Name]])))</f>
        <v>0</v>
      </c>
      <c r="T142" s="23" t="b">
        <f>OR(tblDetails[[#This Row],[Blank Row Flag]],NOT(ISBLANK(tblDetails[[#This Row],[Top Task Manager]])))</f>
        <v>0</v>
      </c>
      <c r="U142" s="23" t="b">
        <f>OR(tblDetails[[#This Row],[Blank Row Flag]],NOT(ISBLANK(tblDetails[[#This Row],[Requisition Approver]])))</f>
        <v>0</v>
      </c>
      <c r="V142" s="23" t="b">
        <f>OR(tblDetails[[#This Row],[Blank Row Flag]],NOT(ISBLANK(tblDetails[[#This Row],[Top Task Start Date]])))</f>
        <v>0</v>
      </c>
      <c r="W142" s="23" t="b">
        <f>OR(tblDetails[[#This Row],[Blank Row Flag]],NOT(ISBLANK(tblDetails[[#This Row],[Top Task End Date]])))</f>
        <v>0</v>
      </c>
      <c r="X14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2" s="23" t="b">
        <f>OR(tblDetails[[#This Row],[Blank Row Flag]],NOT(ISBLANK(tblDetails[[#This Row],[Sub Task Name]])))</f>
        <v>0</v>
      </c>
      <c r="Z142" s="23" t="b">
        <v>1</v>
      </c>
      <c r="AA142" s="23" t="b">
        <f>OR(tblDetails[[#This Row],[Blank Row Flag]],NOT(ISBLANK(tblDetails[[#This Row],[Budget Resource]])))</f>
        <v>0</v>
      </c>
      <c r="AB142" s="23" t="b">
        <f>OR(tblDetails[[#This Row],[Blank Row Flag]],NOT(ISBLANK(tblDetails[[#This Row],[Budget]])))</f>
        <v>0</v>
      </c>
      <c r="AC142" s="38" t="b">
        <f>OR(tblDetails[[#This Row],[Blank Row Flag]],NOT(ISBLANK(tblDetails[[#This Row],[Sub Task End Date]])))</f>
        <v>0</v>
      </c>
      <c r="AD142" s="38" t="b">
        <f>OR(tblDetails[[#This Row],[Blank Row Flag]],NOT(ISBLANK(tblDetails[[#This Row],[Sub Task Start Date]])))</f>
        <v>0</v>
      </c>
    </row>
    <row r="143" spans="1:30" x14ac:dyDescent="0.25">
      <c r="A143" s="32"/>
      <c r="B143" s="23" t="str">
        <f>IF(tblDetails[[#This Row],[Dep''t Code]]="","",VLOOKUP(tblDetails[[#This Row],[Dep''t Code]],Table5[],2,0))</f>
        <v/>
      </c>
      <c r="C143" s="32"/>
      <c r="D143" s="32"/>
      <c r="E143" s="32"/>
      <c r="F143" s="32"/>
      <c r="G143" s="33"/>
      <c r="H143" s="33"/>
      <c r="I143" s="32"/>
      <c r="J143" s="32"/>
      <c r="K143" s="32"/>
      <c r="L143" s="33"/>
      <c r="M143" s="33"/>
      <c r="N143" s="32"/>
      <c r="O143" s="35"/>
      <c r="P143" s="23" t="b">
        <f>COUNTA(tblDetails[[#This Row],[Dep''t Code]:[Budget]])=0</f>
        <v>0</v>
      </c>
      <c r="Q143" s="23" t="b">
        <f>OR(tblDetails[[#This Row],[Blank Row Flag]],NOT(ISBLANK(tblDetails[[#This Row],[Dep''t Code]])))</f>
        <v>0</v>
      </c>
      <c r="R14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3" s="23" t="b">
        <f>OR(tblDetails[[#This Row],[Blank Row Flag]],NOT(ISBLANK(tblDetails[[#This Row],[Top Task Name]])))</f>
        <v>0</v>
      </c>
      <c r="T143" s="23" t="b">
        <f>OR(tblDetails[[#This Row],[Blank Row Flag]],NOT(ISBLANK(tblDetails[[#This Row],[Top Task Manager]])))</f>
        <v>0</v>
      </c>
      <c r="U143" s="23" t="b">
        <f>OR(tblDetails[[#This Row],[Blank Row Flag]],NOT(ISBLANK(tblDetails[[#This Row],[Requisition Approver]])))</f>
        <v>0</v>
      </c>
      <c r="V143" s="23" t="b">
        <f>OR(tblDetails[[#This Row],[Blank Row Flag]],NOT(ISBLANK(tblDetails[[#This Row],[Top Task Start Date]])))</f>
        <v>0</v>
      </c>
      <c r="W143" s="23" t="b">
        <f>OR(tblDetails[[#This Row],[Blank Row Flag]],NOT(ISBLANK(tblDetails[[#This Row],[Top Task End Date]])))</f>
        <v>0</v>
      </c>
      <c r="X14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3" s="23" t="b">
        <f>OR(tblDetails[[#This Row],[Blank Row Flag]],NOT(ISBLANK(tblDetails[[#This Row],[Sub Task Name]])))</f>
        <v>0</v>
      </c>
      <c r="Z143" s="23" t="b">
        <v>1</v>
      </c>
      <c r="AA143" s="23" t="b">
        <f>OR(tblDetails[[#This Row],[Blank Row Flag]],NOT(ISBLANK(tblDetails[[#This Row],[Budget Resource]])))</f>
        <v>0</v>
      </c>
      <c r="AB143" s="23" t="b">
        <f>OR(tblDetails[[#This Row],[Blank Row Flag]],NOT(ISBLANK(tblDetails[[#This Row],[Budget]])))</f>
        <v>0</v>
      </c>
      <c r="AC143" s="38" t="b">
        <f>OR(tblDetails[[#This Row],[Blank Row Flag]],NOT(ISBLANK(tblDetails[[#This Row],[Sub Task End Date]])))</f>
        <v>0</v>
      </c>
      <c r="AD143" s="38" t="b">
        <f>OR(tblDetails[[#This Row],[Blank Row Flag]],NOT(ISBLANK(tblDetails[[#This Row],[Sub Task Start Date]])))</f>
        <v>0</v>
      </c>
    </row>
    <row r="144" spans="1:30" x14ac:dyDescent="0.25">
      <c r="A144" s="32"/>
      <c r="B144" s="23" t="str">
        <f>IF(tblDetails[[#This Row],[Dep''t Code]]="","",VLOOKUP(tblDetails[[#This Row],[Dep''t Code]],Table5[],2,0))</f>
        <v/>
      </c>
      <c r="C144" s="32"/>
      <c r="D144" s="32"/>
      <c r="E144" s="32"/>
      <c r="F144" s="32"/>
      <c r="G144" s="33"/>
      <c r="H144" s="33"/>
      <c r="I144" s="32"/>
      <c r="J144" s="32"/>
      <c r="K144" s="32"/>
      <c r="L144" s="33"/>
      <c r="M144" s="33"/>
      <c r="N144" s="32"/>
      <c r="O144" s="35"/>
      <c r="P144" s="23" t="b">
        <f>COUNTA(tblDetails[[#This Row],[Dep''t Code]:[Budget]])=0</f>
        <v>0</v>
      </c>
      <c r="Q144" s="23" t="b">
        <f>OR(tblDetails[[#This Row],[Blank Row Flag]],NOT(ISBLANK(tblDetails[[#This Row],[Dep''t Code]])))</f>
        <v>0</v>
      </c>
      <c r="R14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4" s="23" t="b">
        <f>OR(tblDetails[[#This Row],[Blank Row Flag]],NOT(ISBLANK(tblDetails[[#This Row],[Top Task Name]])))</f>
        <v>0</v>
      </c>
      <c r="T144" s="23" t="b">
        <f>OR(tblDetails[[#This Row],[Blank Row Flag]],NOT(ISBLANK(tblDetails[[#This Row],[Top Task Manager]])))</f>
        <v>0</v>
      </c>
      <c r="U144" s="23" t="b">
        <f>OR(tblDetails[[#This Row],[Blank Row Flag]],NOT(ISBLANK(tblDetails[[#This Row],[Requisition Approver]])))</f>
        <v>0</v>
      </c>
      <c r="V144" s="23" t="b">
        <f>OR(tblDetails[[#This Row],[Blank Row Flag]],NOT(ISBLANK(tblDetails[[#This Row],[Top Task Start Date]])))</f>
        <v>0</v>
      </c>
      <c r="W144" s="23" t="b">
        <f>OR(tblDetails[[#This Row],[Blank Row Flag]],NOT(ISBLANK(tblDetails[[#This Row],[Top Task End Date]])))</f>
        <v>0</v>
      </c>
      <c r="X14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4" s="23" t="b">
        <f>OR(tblDetails[[#This Row],[Blank Row Flag]],NOT(ISBLANK(tblDetails[[#This Row],[Sub Task Name]])))</f>
        <v>0</v>
      </c>
      <c r="Z144" s="23" t="b">
        <v>1</v>
      </c>
      <c r="AA144" s="23" t="b">
        <f>OR(tblDetails[[#This Row],[Blank Row Flag]],NOT(ISBLANK(tblDetails[[#This Row],[Budget Resource]])))</f>
        <v>0</v>
      </c>
      <c r="AB144" s="23" t="b">
        <f>OR(tblDetails[[#This Row],[Blank Row Flag]],NOT(ISBLANK(tblDetails[[#This Row],[Budget]])))</f>
        <v>0</v>
      </c>
      <c r="AC144" s="38" t="b">
        <f>OR(tblDetails[[#This Row],[Blank Row Flag]],NOT(ISBLANK(tblDetails[[#This Row],[Sub Task End Date]])))</f>
        <v>0</v>
      </c>
      <c r="AD144" s="38" t="b">
        <f>OR(tblDetails[[#This Row],[Blank Row Flag]],NOT(ISBLANK(tblDetails[[#This Row],[Sub Task Start Date]])))</f>
        <v>0</v>
      </c>
    </row>
    <row r="145" spans="1:30" x14ac:dyDescent="0.25">
      <c r="A145" s="32"/>
      <c r="B145" s="23" t="str">
        <f>IF(tblDetails[[#This Row],[Dep''t Code]]="","",VLOOKUP(tblDetails[[#This Row],[Dep''t Code]],Table5[],2,0))</f>
        <v/>
      </c>
      <c r="C145" s="32"/>
      <c r="D145" s="32"/>
      <c r="E145" s="32"/>
      <c r="F145" s="32"/>
      <c r="G145" s="33"/>
      <c r="H145" s="33"/>
      <c r="I145" s="32"/>
      <c r="J145" s="32"/>
      <c r="K145" s="32"/>
      <c r="L145" s="33"/>
      <c r="M145" s="33"/>
      <c r="N145" s="32"/>
      <c r="O145" s="35"/>
      <c r="P145" s="23" t="b">
        <f>COUNTA(tblDetails[[#This Row],[Dep''t Code]:[Budget]])=0</f>
        <v>0</v>
      </c>
      <c r="Q145" s="23" t="b">
        <f>OR(tblDetails[[#This Row],[Blank Row Flag]],NOT(ISBLANK(tblDetails[[#This Row],[Dep''t Code]])))</f>
        <v>0</v>
      </c>
      <c r="R14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5" s="23" t="b">
        <f>OR(tblDetails[[#This Row],[Blank Row Flag]],NOT(ISBLANK(tblDetails[[#This Row],[Top Task Name]])))</f>
        <v>0</v>
      </c>
      <c r="T145" s="23" t="b">
        <f>OR(tblDetails[[#This Row],[Blank Row Flag]],NOT(ISBLANK(tblDetails[[#This Row],[Top Task Manager]])))</f>
        <v>0</v>
      </c>
      <c r="U145" s="23" t="b">
        <f>OR(tblDetails[[#This Row],[Blank Row Flag]],NOT(ISBLANK(tblDetails[[#This Row],[Requisition Approver]])))</f>
        <v>0</v>
      </c>
      <c r="V145" s="23" t="b">
        <f>OR(tblDetails[[#This Row],[Blank Row Flag]],NOT(ISBLANK(tblDetails[[#This Row],[Top Task Start Date]])))</f>
        <v>0</v>
      </c>
      <c r="W145" s="23" t="b">
        <f>OR(tblDetails[[#This Row],[Blank Row Flag]],NOT(ISBLANK(tblDetails[[#This Row],[Top Task End Date]])))</f>
        <v>0</v>
      </c>
      <c r="X14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5" s="23" t="b">
        <f>OR(tblDetails[[#This Row],[Blank Row Flag]],NOT(ISBLANK(tblDetails[[#This Row],[Sub Task Name]])))</f>
        <v>0</v>
      </c>
      <c r="Z145" s="23" t="b">
        <v>1</v>
      </c>
      <c r="AA145" s="23" t="b">
        <f>OR(tblDetails[[#This Row],[Blank Row Flag]],NOT(ISBLANK(tblDetails[[#This Row],[Budget Resource]])))</f>
        <v>0</v>
      </c>
      <c r="AB145" s="23" t="b">
        <f>OR(tblDetails[[#This Row],[Blank Row Flag]],NOT(ISBLANK(tblDetails[[#This Row],[Budget]])))</f>
        <v>0</v>
      </c>
      <c r="AC145" s="38" t="b">
        <f>OR(tblDetails[[#This Row],[Blank Row Flag]],NOT(ISBLANK(tblDetails[[#This Row],[Sub Task End Date]])))</f>
        <v>0</v>
      </c>
      <c r="AD145" s="38" t="b">
        <f>OR(tblDetails[[#This Row],[Blank Row Flag]],NOT(ISBLANK(tblDetails[[#This Row],[Sub Task Start Date]])))</f>
        <v>0</v>
      </c>
    </row>
    <row r="146" spans="1:30" x14ac:dyDescent="0.25">
      <c r="A146" s="32"/>
      <c r="B146" s="23" t="str">
        <f>IF(tblDetails[[#This Row],[Dep''t Code]]="","",VLOOKUP(tblDetails[[#This Row],[Dep''t Code]],Table5[],2,0))</f>
        <v/>
      </c>
      <c r="C146" s="32"/>
      <c r="D146" s="32"/>
      <c r="E146" s="32"/>
      <c r="F146" s="32"/>
      <c r="G146" s="33"/>
      <c r="H146" s="33"/>
      <c r="I146" s="32"/>
      <c r="J146" s="32"/>
      <c r="K146" s="32"/>
      <c r="L146" s="33"/>
      <c r="M146" s="33"/>
      <c r="N146" s="32"/>
      <c r="O146" s="35"/>
      <c r="P146" s="23" t="b">
        <f>COUNTA(tblDetails[[#This Row],[Dep''t Code]:[Budget]])=0</f>
        <v>0</v>
      </c>
      <c r="Q146" s="23" t="b">
        <f>OR(tblDetails[[#This Row],[Blank Row Flag]],NOT(ISBLANK(tblDetails[[#This Row],[Dep''t Code]])))</f>
        <v>0</v>
      </c>
      <c r="R14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6" s="23" t="b">
        <f>OR(tblDetails[[#This Row],[Blank Row Flag]],NOT(ISBLANK(tblDetails[[#This Row],[Top Task Name]])))</f>
        <v>0</v>
      </c>
      <c r="T146" s="23" t="b">
        <f>OR(tblDetails[[#This Row],[Blank Row Flag]],NOT(ISBLANK(tblDetails[[#This Row],[Top Task Manager]])))</f>
        <v>0</v>
      </c>
      <c r="U146" s="23" t="b">
        <f>OR(tblDetails[[#This Row],[Blank Row Flag]],NOT(ISBLANK(tblDetails[[#This Row],[Requisition Approver]])))</f>
        <v>0</v>
      </c>
      <c r="V146" s="23" t="b">
        <f>OR(tblDetails[[#This Row],[Blank Row Flag]],NOT(ISBLANK(tblDetails[[#This Row],[Top Task Start Date]])))</f>
        <v>0</v>
      </c>
      <c r="W146" s="23" t="b">
        <f>OR(tblDetails[[#This Row],[Blank Row Flag]],NOT(ISBLANK(tblDetails[[#This Row],[Top Task End Date]])))</f>
        <v>0</v>
      </c>
      <c r="X14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6" s="23" t="b">
        <f>OR(tblDetails[[#This Row],[Blank Row Flag]],NOT(ISBLANK(tblDetails[[#This Row],[Sub Task Name]])))</f>
        <v>0</v>
      </c>
      <c r="Z146" s="23" t="b">
        <v>1</v>
      </c>
      <c r="AA146" s="23" t="b">
        <f>OR(tblDetails[[#This Row],[Blank Row Flag]],NOT(ISBLANK(tblDetails[[#This Row],[Budget Resource]])))</f>
        <v>0</v>
      </c>
      <c r="AB146" s="23" t="b">
        <f>OR(tblDetails[[#This Row],[Blank Row Flag]],NOT(ISBLANK(tblDetails[[#This Row],[Budget]])))</f>
        <v>0</v>
      </c>
      <c r="AC146" s="38" t="b">
        <f>OR(tblDetails[[#This Row],[Blank Row Flag]],NOT(ISBLANK(tblDetails[[#This Row],[Sub Task End Date]])))</f>
        <v>0</v>
      </c>
      <c r="AD146" s="38" t="b">
        <f>OR(tblDetails[[#This Row],[Blank Row Flag]],NOT(ISBLANK(tblDetails[[#This Row],[Sub Task Start Date]])))</f>
        <v>0</v>
      </c>
    </row>
    <row r="147" spans="1:30" x14ac:dyDescent="0.25">
      <c r="A147" s="32"/>
      <c r="B147" s="23" t="str">
        <f>IF(tblDetails[[#This Row],[Dep''t Code]]="","",VLOOKUP(tblDetails[[#This Row],[Dep''t Code]],Table5[],2,0))</f>
        <v/>
      </c>
      <c r="C147" s="32"/>
      <c r="D147" s="32"/>
      <c r="E147" s="32"/>
      <c r="F147" s="32"/>
      <c r="G147" s="33"/>
      <c r="H147" s="33"/>
      <c r="I147" s="32"/>
      <c r="J147" s="32"/>
      <c r="K147" s="32"/>
      <c r="L147" s="33"/>
      <c r="M147" s="33"/>
      <c r="N147" s="32"/>
      <c r="O147" s="35"/>
      <c r="P147" s="23" t="b">
        <f>COUNTA(tblDetails[[#This Row],[Dep''t Code]:[Budget]])=0</f>
        <v>0</v>
      </c>
      <c r="Q147" s="23" t="b">
        <f>OR(tblDetails[[#This Row],[Blank Row Flag]],NOT(ISBLANK(tblDetails[[#This Row],[Dep''t Code]])))</f>
        <v>0</v>
      </c>
      <c r="R14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7" s="23" t="b">
        <f>OR(tblDetails[[#This Row],[Blank Row Flag]],NOT(ISBLANK(tblDetails[[#This Row],[Top Task Name]])))</f>
        <v>0</v>
      </c>
      <c r="T147" s="23" t="b">
        <f>OR(tblDetails[[#This Row],[Blank Row Flag]],NOT(ISBLANK(tblDetails[[#This Row],[Top Task Manager]])))</f>
        <v>0</v>
      </c>
      <c r="U147" s="23" t="b">
        <f>OR(tblDetails[[#This Row],[Blank Row Flag]],NOT(ISBLANK(tblDetails[[#This Row],[Requisition Approver]])))</f>
        <v>0</v>
      </c>
      <c r="V147" s="23" t="b">
        <f>OR(tblDetails[[#This Row],[Blank Row Flag]],NOT(ISBLANK(tblDetails[[#This Row],[Top Task Start Date]])))</f>
        <v>0</v>
      </c>
      <c r="W147" s="23" t="b">
        <f>OR(tblDetails[[#This Row],[Blank Row Flag]],NOT(ISBLANK(tblDetails[[#This Row],[Top Task End Date]])))</f>
        <v>0</v>
      </c>
      <c r="X14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7" s="23" t="b">
        <f>OR(tblDetails[[#This Row],[Blank Row Flag]],NOT(ISBLANK(tblDetails[[#This Row],[Sub Task Name]])))</f>
        <v>0</v>
      </c>
      <c r="Z147" s="23" t="b">
        <v>1</v>
      </c>
      <c r="AA147" s="23" t="b">
        <f>OR(tblDetails[[#This Row],[Blank Row Flag]],NOT(ISBLANK(tblDetails[[#This Row],[Budget Resource]])))</f>
        <v>0</v>
      </c>
      <c r="AB147" s="23" t="b">
        <f>OR(tblDetails[[#This Row],[Blank Row Flag]],NOT(ISBLANK(tblDetails[[#This Row],[Budget]])))</f>
        <v>0</v>
      </c>
      <c r="AC147" s="38" t="b">
        <f>OR(tblDetails[[#This Row],[Blank Row Flag]],NOT(ISBLANK(tblDetails[[#This Row],[Sub Task End Date]])))</f>
        <v>0</v>
      </c>
      <c r="AD147" s="38" t="b">
        <f>OR(tblDetails[[#This Row],[Blank Row Flag]],NOT(ISBLANK(tblDetails[[#This Row],[Sub Task Start Date]])))</f>
        <v>0</v>
      </c>
    </row>
    <row r="148" spans="1:30" x14ac:dyDescent="0.25">
      <c r="A148" s="32"/>
      <c r="B148" s="23" t="str">
        <f>IF(tblDetails[[#This Row],[Dep''t Code]]="","",VLOOKUP(tblDetails[[#This Row],[Dep''t Code]],Table5[],2,0))</f>
        <v/>
      </c>
      <c r="C148" s="32"/>
      <c r="D148" s="32"/>
      <c r="E148" s="32"/>
      <c r="F148" s="32"/>
      <c r="G148" s="33"/>
      <c r="H148" s="33"/>
      <c r="I148" s="32"/>
      <c r="J148" s="32"/>
      <c r="K148" s="32"/>
      <c r="L148" s="33"/>
      <c r="M148" s="33"/>
      <c r="N148" s="32"/>
      <c r="O148" s="35"/>
      <c r="P148" s="23" t="b">
        <f>COUNTA(tblDetails[[#This Row],[Dep''t Code]:[Budget]])=0</f>
        <v>0</v>
      </c>
      <c r="Q148" s="23" t="b">
        <f>OR(tblDetails[[#This Row],[Blank Row Flag]],NOT(ISBLANK(tblDetails[[#This Row],[Dep''t Code]])))</f>
        <v>0</v>
      </c>
      <c r="R14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8" s="23" t="b">
        <f>OR(tblDetails[[#This Row],[Blank Row Flag]],NOT(ISBLANK(tblDetails[[#This Row],[Top Task Name]])))</f>
        <v>0</v>
      </c>
      <c r="T148" s="23" t="b">
        <f>OR(tblDetails[[#This Row],[Blank Row Flag]],NOT(ISBLANK(tblDetails[[#This Row],[Top Task Manager]])))</f>
        <v>0</v>
      </c>
      <c r="U148" s="23" t="b">
        <f>OR(tblDetails[[#This Row],[Blank Row Flag]],NOT(ISBLANK(tblDetails[[#This Row],[Requisition Approver]])))</f>
        <v>0</v>
      </c>
      <c r="V148" s="23" t="b">
        <f>OR(tblDetails[[#This Row],[Blank Row Flag]],NOT(ISBLANK(tblDetails[[#This Row],[Top Task Start Date]])))</f>
        <v>0</v>
      </c>
      <c r="W148" s="23" t="b">
        <f>OR(tblDetails[[#This Row],[Blank Row Flag]],NOT(ISBLANK(tblDetails[[#This Row],[Top Task End Date]])))</f>
        <v>0</v>
      </c>
      <c r="X14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8" s="23" t="b">
        <f>OR(tblDetails[[#This Row],[Blank Row Flag]],NOT(ISBLANK(tblDetails[[#This Row],[Sub Task Name]])))</f>
        <v>0</v>
      </c>
      <c r="Z148" s="23" t="b">
        <v>1</v>
      </c>
      <c r="AA148" s="23" t="b">
        <f>OR(tblDetails[[#This Row],[Blank Row Flag]],NOT(ISBLANK(tblDetails[[#This Row],[Budget Resource]])))</f>
        <v>0</v>
      </c>
      <c r="AB148" s="23" t="b">
        <f>OR(tblDetails[[#This Row],[Blank Row Flag]],NOT(ISBLANK(tblDetails[[#This Row],[Budget]])))</f>
        <v>0</v>
      </c>
      <c r="AC148" s="38" t="b">
        <f>OR(tblDetails[[#This Row],[Blank Row Flag]],NOT(ISBLANK(tblDetails[[#This Row],[Sub Task End Date]])))</f>
        <v>0</v>
      </c>
      <c r="AD148" s="38" t="b">
        <f>OR(tblDetails[[#This Row],[Blank Row Flag]],NOT(ISBLANK(tblDetails[[#This Row],[Sub Task Start Date]])))</f>
        <v>0</v>
      </c>
    </row>
    <row r="149" spans="1:30" x14ac:dyDescent="0.25">
      <c r="A149" s="32"/>
      <c r="B149" s="23" t="str">
        <f>IF(tblDetails[[#This Row],[Dep''t Code]]="","",VLOOKUP(tblDetails[[#This Row],[Dep''t Code]],Table5[],2,0))</f>
        <v/>
      </c>
      <c r="C149" s="32"/>
      <c r="D149" s="32"/>
      <c r="E149" s="32"/>
      <c r="F149" s="32"/>
      <c r="G149" s="33"/>
      <c r="H149" s="33"/>
      <c r="I149" s="32"/>
      <c r="J149" s="32"/>
      <c r="K149" s="32"/>
      <c r="L149" s="33"/>
      <c r="M149" s="33"/>
      <c r="N149" s="32"/>
      <c r="O149" s="35"/>
      <c r="P149" s="23" t="b">
        <f>COUNTA(tblDetails[[#This Row],[Dep''t Code]:[Budget]])=0</f>
        <v>0</v>
      </c>
      <c r="Q149" s="23" t="b">
        <f>OR(tblDetails[[#This Row],[Blank Row Flag]],NOT(ISBLANK(tblDetails[[#This Row],[Dep''t Code]])))</f>
        <v>0</v>
      </c>
      <c r="R14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9" s="23" t="b">
        <f>OR(tblDetails[[#This Row],[Blank Row Flag]],NOT(ISBLANK(tblDetails[[#This Row],[Top Task Name]])))</f>
        <v>0</v>
      </c>
      <c r="T149" s="23" t="b">
        <f>OR(tblDetails[[#This Row],[Blank Row Flag]],NOT(ISBLANK(tblDetails[[#This Row],[Top Task Manager]])))</f>
        <v>0</v>
      </c>
      <c r="U149" s="23" t="b">
        <f>OR(tblDetails[[#This Row],[Blank Row Flag]],NOT(ISBLANK(tblDetails[[#This Row],[Requisition Approver]])))</f>
        <v>0</v>
      </c>
      <c r="V149" s="23" t="b">
        <f>OR(tblDetails[[#This Row],[Blank Row Flag]],NOT(ISBLANK(tblDetails[[#This Row],[Top Task Start Date]])))</f>
        <v>0</v>
      </c>
      <c r="W149" s="23" t="b">
        <f>OR(tblDetails[[#This Row],[Blank Row Flag]],NOT(ISBLANK(tblDetails[[#This Row],[Top Task End Date]])))</f>
        <v>0</v>
      </c>
      <c r="X14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9" s="23" t="b">
        <f>OR(tblDetails[[#This Row],[Blank Row Flag]],NOT(ISBLANK(tblDetails[[#This Row],[Sub Task Name]])))</f>
        <v>0</v>
      </c>
      <c r="Z149" s="23" t="b">
        <v>1</v>
      </c>
      <c r="AA149" s="23" t="b">
        <f>OR(tblDetails[[#This Row],[Blank Row Flag]],NOT(ISBLANK(tblDetails[[#This Row],[Budget Resource]])))</f>
        <v>0</v>
      </c>
      <c r="AB149" s="23" t="b">
        <f>OR(tblDetails[[#This Row],[Blank Row Flag]],NOT(ISBLANK(tblDetails[[#This Row],[Budget]])))</f>
        <v>0</v>
      </c>
      <c r="AC149" s="38" t="b">
        <f>OR(tblDetails[[#This Row],[Blank Row Flag]],NOT(ISBLANK(tblDetails[[#This Row],[Sub Task End Date]])))</f>
        <v>0</v>
      </c>
      <c r="AD149" s="38" t="b">
        <f>OR(tblDetails[[#This Row],[Blank Row Flag]],NOT(ISBLANK(tblDetails[[#This Row],[Sub Task Start Date]])))</f>
        <v>0</v>
      </c>
    </row>
    <row r="150" spans="1:30" x14ac:dyDescent="0.25">
      <c r="A150" s="32"/>
      <c r="B150" s="23" t="str">
        <f>IF(tblDetails[[#This Row],[Dep''t Code]]="","",VLOOKUP(tblDetails[[#This Row],[Dep''t Code]],Table5[],2,0))</f>
        <v/>
      </c>
      <c r="C150" s="32"/>
      <c r="D150" s="32"/>
      <c r="E150" s="32"/>
      <c r="F150" s="32"/>
      <c r="G150" s="33"/>
      <c r="H150" s="33"/>
      <c r="I150" s="32"/>
      <c r="J150" s="32"/>
      <c r="K150" s="32"/>
      <c r="L150" s="33"/>
      <c r="M150" s="33"/>
      <c r="N150" s="32"/>
      <c r="O150" s="35"/>
      <c r="P150" s="23" t="b">
        <f>COUNTA(tblDetails[[#This Row],[Dep''t Code]:[Budget]])=0</f>
        <v>0</v>
      </c>
      <c r="Q150" s="23" t="b">
        <f>OR(tblDetails[[#This Row],[Blank Row Flag]],NOT(ISBLANK(tblDetails[[#This Row],[Dep''t Code]])))</f>
        <v>0</v>
      </c>
      <c r="R15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0" s="23" t="b">
        <f>OR(tblDetails[[#This Row],[Blank Row Flag]],NOT(ISBLANK(tblDetails[[#This Row],[Top Task Name]])))</f>
        <v>0</v>
      </c>
      <c r="T150" s="23" t="b">
        <f>OR(tblDetails[[#This Row],[Blank Row Flag]],NOT(ISBLANK(tblDetails[[#This Row],[Top Task Manager]])))</f>
        <v>0</v>
      </c>
      <c r="U150" s="23" t="b">
        <f>OR(tblDetails[[#This Row],[Blank Row Flag]],NOT(ISBLANK(tblDetails[[#This Row],[Requisition Approver]])))</f>
        <v>0</v>
      </c>
      <c r="V150" s="23" t="b">
        <f>OR(tblDetails[[#This Row],[Blank Row Flag]],NOT(ISBLANK(tblDetails[[#This Row],[Top Task Start Date]])))</f>
        <v>0</v>
      </c>
      <c r="W150" s="23" t="b">
        <f>OR(tblDetails[[#This Row],[Blank Row Flag]],NOT(ISBLANK(tblDetails[[#This Row],[Top Task End Date]])))</f>
        <v>0</v>
      </c>
      <c r="X15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0" s="23" t="b">
        <f>OR(tblDetails[[#This Row],[Blank Row Flag]],NOT(ISBLANK(tblDetails[[#This Row],[Sub Task Name]])))</f>
        <v>0</v>
      </c>
      <c r="Z150" s="23" t="b">
        <v>1</v>
      </c>
      <c r="AA150" s="23" t="b">
        <f>OR(tblDetails[[#This Row],[Blank Row Flag]],NOT(ISBLANK(tblDetails[[#This Row],[Budget Resource]])))</f>
        <v>0</v>
      </c>
      <c r="AB150" s="23" t="b">
        <f>OR(tblDetails[[#This Row],[Blank Row Flag]],NOT(ISBLANK(tblDetails[[#This Row],[Budget]])))</f>
        <v>0</v>
      </c>
      <c r="AC150" s="38" t="b">
        <f>OR(tblDetails[[#This Row],[Blank Row Flag]],NOT(ISBLANK(tblDetails[[#This Row],[Sub Task End Date]])))</f>
        <v>0</v>
      </c>
      <c r="AD150" s="38" t="b">
        <f>OR(tblDetails[[#This Row],[Blank Row Flag]],NOT(ISBLANK(tblDetails[[#This Row],[Sub Task Start Date]])))</f>
        <v>0</v>
      </c>
    </row>
    <row r="151" spans="1:30" x14ac:dyDescent="0.25">
      <c r="A151" s="32"/>
      <c r="B151" s="23" t="str">
        <f>IF(tblDetails[[#This Row],[Dep''t Code]]="","",VLOOKUP(tblDetails[[#This Row],[Dep''t Code]],Table5[],2,0))</f>
        <v/>
      </c>
      <c r="C151" s="32"/>
      <c r="D151" s="32"/>
      <c r="E151" s="32"/>
      <c r="F151" s="32"/>
      <c r="G151" s="33"/>
      <c r="H151" s="33"/>
      <c r="I151" s="32"/>
      <c r="J151" s="32"/>
      <c r="K151" s="32"/>
      <c r="L151" s="33"/>
      <c r="M151" s="33"/>
      <c r="N151" s="32"/>
      <c r="O151" s="35"/>
      <c r="P151" s="23" t="b">
        <f>COUNTA(tblDetails[[#This Row],[Dep''t Code]:[Budget]])=0</f>
        <v>0</v>
      </c>
      <c r="Q151" s="23" t="b">
        <f>OR(tblDetails[[#This Row],[Blank Row Flag]],NOT(ISBLANK(tblDetails[[#This Row],[Dep''t Code]])))</f>
        <v>0</v>
      </c>
      <c r="R15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1" s="23" t="b">
        <f>OR(tblDetails[[#This Row],[Blank Row Flag]],NOT(ISBLANK(tblDetails[[#This Row],[Top Task Name]])))</f>
        <v>0</v>
      </c>
      <c r="T151" s="23" t="b">
        <f>OR(tblDetails[[#This Row],[Blank Row Flag]],NOT(ISBLANK(tblDetails[[#This Row],[Top Task Manager]])))</f>
        <v>0</v>
      </c>
      <c r="U151" s="23" t="b">
        <f>OR(tblDetails[[#This Row],[Blank Row Flag]],NOT(ISBLANK(tblDetails[[#This Row],[Requisition Approver]])))</f>
        <v>0</v>
      </c>
      <c r="V151" s="23" t="b">
        <f>OR(tblDetails[[#This Row],[Blank Row Flag]],NOT(ISBLANK(tblDetails[[#This Row],[Top Task Start Date]])))</f>
        <v>0</v>
      </c>
      <c r="W151" s="23" t="b">
        <f>OR(tblDetails[[#This Row],[Blank Row Flag]],NOT(ISBLANK(tblDetails[[#This Row],[Top Task End Date]])))</f>
        <v>0</v>
      </c>
      <c r="X15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1" s="23" t="b">
        <f>OR(tblDetails[[#This Row],[Blank Row Flag]],NOT(ISBLANK(tblDetails[[#This Row],[Sub Task Name]])))</f>
        <v>0</v>
      </c>
      <c r="Z151" s="23" t="b">
        <v>1</v>
      </c>
      <c r="AA151" s="23" t="b">
        <f>OR(tblDetails[[#This Row],[Blank Row Flag]],NOT(ISBLANK(tblDetails[[#This Row],[Budget Resource]])))</f>
        <v>0</v>
      </c>
      <c r="AB151" s="23" t="b">
        <f>OR(tblDetails[[#This Row],[Blank Row Flag]],NOT(ISBLANK(tblDetails[[#This Row],[Budget]])))</f>
        <v>0</v>
      </c>
      <c r="AC151" s="38" t="b">
        <f>OR(tblDetails[[#This Row],[Blank Row Flag]],NOT(ISBLANK(tblDetails[[#This Row],[Sub Task End Date]])))</f>
        <v>0</v>
      </c>
      <c r="AD151" s="38" t="b">
        <f>OR(tblDetails[[#This Row],[Blank Row Flag]],NOT(ISBLANK(tblDetails[[#This Row],[Sub Task Start Date]])))</f>
        <v>0</v>
      </c>
    </row>
    <row r="152" spans="1:30" x14ac:dyDescent="0.25">
      <c r="A152" s="32"/>
      <c r="B152" s="23" t="str">
        <f>IF(tblDetails[[#This Row],[Dep''t Code]]="","",VLOOKUP(tblDetails[[#This Row],[Dep''t Code]],Table5[],2,0))</f>
        <v/>
      </c>
      <c r="C152" s="32"/>
      <c r="D152" s="32"/>
      <c r="E152" s="32"/>
      <c r="F152" s="32"/>
      <c r="G152" s="33"/>
      <c r="H152" s="33"/>
      <c r="I152" s="32"/>
      <c r="J152" s="32"/>
      <c r="K152" s="32"/>
      <c r="L152" s="33"/>
      <c r="M152" s="33"/>
      <c r="N152" s="32"/>
      <c r="O152" s="35"/>
      <c r="P152" s="23" t="b">
        <f>COUNTA(tblDetails[[#This Row],[Dep''t Code]:[Budget]])=0</f>
        <v>0</v>
      </c>
      <c r="Q152" s="23" t="b">
        <f>OR(tblDetails[[#This Row],[Blank Row Flag]],NOT(ISBLANK(tblDetails[[#This Row],[Dep''t Code]])))</f>
        <v>0</v>
      </c>
      <c r="R15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2" s="23" t="b">
        <f>OR(tblDetails[[#This Row],[Blank Row Flag]],NOT(ISBLANK(tblDetails[[#This Row],[Top Task Name]])))</f>
        <v>0</v>
      </c>
      <c r="T152" s="23" t="b">
        <f>OR(tblDetails[[#This Row],[Blank Row Flag]],NOT(ISBLANK(tblDetails[[#This Row],[Top Task Manager]])))</f>
        <v>0</v>
      </c>
      <c r="U152" s="23" t="b">
        <f>OR(tblDetails[[#This Row],[Blank Row Flag]],NOT(ISBLANK(tblDetails[[#This Row],[Requisition Approver]])))</f>
        <v>0</v>
      </c>
      <c r="V152" s="23" t="b">
        <f>OR(tblDetails[[#This Row],[Blank Row Flag]],NOT(ISBLANK(tblDetails[[#This Row],[Top Task Start Date]])))</f>
        <v>0</v>
      </c>
      <c r="W152" s="23" t="b">
        <f>OR(tblDetails[[#This Row],[Blank Row Flag]],NOT(ISBLANK(tblDetails[[#This Row],[Top Task End Date]])))</f>
        <v>0</v>
      </c>
      <c r="X15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2" s="23" t="b">
        <f>OR(tblDetails[[#This Row],[Blank Row Flag]],NOT(ISBLANK(tblDetails[[#This Row],[Sub Task Name]])))</f>
        <v>0</v>
      </c>
      <c r="Z152" s="23" t="b">
        <v>1</v>
      </c>
      <c r="AA152" s="23" t="b">
        <f>OR(tblDetails[[#This Row],[Blank Row Flag]],NOT(ISBLANK(tblDetails[[#This Row],[Budget Resource]])))</f>
        <v>0</v>
      </c>
      <c r="AB152" s="23" t="b">
        <f>OR(tblDetails[[#This Row],[Blank Row Flag]],NOT(ISBLANK(tblDetails[[#This Row],[Budget]])))</f>
        <v>0</v>
      </c>
      <c r="AC152" s="38" t="b">
        <f>OR(tblDetails[[#This Row],[Blank Row Flag]],NOT(ISBLANK(tblDetails[[#This Row],[Sub Task End Date]])))</f>
        <v>0</v>
      </c>
      <c r="AD152" s="38" t="b">
        <f>OR(tblDetails[[#This Row],[Blank Row Flag]],NOT(ISBLANK(tblDetails[[#This Row],[Sub Task Start Date]])))</f>
        <v>0</v>
      </c>
    </row>
    <row r="153" spans="1:30" x14ac:dyDescent="0.25">
      <c r="A153" s="32"/>
      <c r="B153" s="23" t="str">
        <f>IF(tblDetails[[#This Row],[Dep''t Code]]="","",VLOOKUP(tblDetails[[#This Row],[Dep''t Code]],Table5[],2,0))</f>
        <v/>
      </c>
      <c r="C153" s="32"/>
      <c r="D153" s="32"/>
      <c r="E153" s="32"/>
      <c r="F153" s="32"/>
      <c r="G153" s="33"/>
      <c r="H153" s="33"/>
      <c r="I153" s="32"/>
      <c r="J153" s="32"/>
      <c r="K153" s="32"/>
      <c r="L153" s="33"/>
      <c r="M153" s="33"/>
      <c r="N153" s="32"/>
      <c r="O153" s="35"/>
      <c r="P153" s="23" t="b">
        <f>COUNTA(tblDetails[[#This Row],[Dep''t Code]:[Budget]])=0</f>
        <v>0</v>
      </c>
      <c r="Q153" s="23" t="b">
        <f>OR(tblDetails[[#This Row],[Blank Row Flag]],NOT(ISBLANK(tblDetails[[#This Row],[Dep''t Code]])))</f>
        <v>0</v>
      </c>
      <c r="R15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3" s="23" t="b">
        <f>OR(tblDetails[[#This Row],[Blank Row Flag]],NOT(ISBLANK(tblDetails[[#This Row],[Top Task Name]])))</f>
        <v>0</v>
      </c>
      <c r="T153" s="23" t="b">
        <f>OR(tblDetails[[#This Row],[Blank Row Flag]],NOT(ISBLANK(tblDetails[[#This Row],[Top Task Manager]])))</f>
        <v>0</v>
      </c>
      <c r="U153" s="23" t="b">
        <f>OR(tblDetails[[#This Row],[Blank Row Flag]],NOT(ISBLANK(tblDetails[[#This Row],[Requisition Approver]])))</f>
        <v>0</v>
      </c>
      <c r="V153" s="23" t="b">
        <f>OR(tblDetails[[#This Row],[Blank Row Flag]],NOT(ISBLANK(tblDetails[[#This Row],[Top Task Start Date]])))</f>
        <v>0</v>
      </c>
      <c r="W153" s="23" t="b">
        <f>OR(tblDetails[[#This Row],[Blank Row Flag]],NOT(ISBLANK(tblDetails[[#This Row],[Top Task End Date]])))</f>
        <v>0</v>
      </c>
      <c r="X15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3" s="23" t="b">
        <f>OR(tblDetails[[#This Row],[Blank Row Flag]],NOT(ISBLANK(tblDetails[[#This Row],[Sub Task Name]])))</f>
        <v>0</v>
      </c>
      <c r="Z153" s="23" t="b">
        <v>1</v>
      </c>
      <c r="AA153" s="23" t="b">
        <f>OR(tblDetails[[#This Row],[Blank Row Flag]],NOT(ISBLANK(tblDetails[[#This Row],[Budget Resource]])))</f>
        <v>0</v>
      </c>
      <c r="AB153" s="23" t="b">
        <f>OR(tblDetails[[#This Row],[Blank Row Flag]],NOT(ISBLANK(tblDetails[[#This Row],[Budget]])))</f>
        <v>0</v>
      </c>
      <c r="AC153" s="38" t="b">
        <f>OR(tblDetails[[#This Row],[Blank Row Flag]],NOT(ISBLANK(tblDetails[[#This Row],[Sub Task End Date]])))</f>
        <v>0</v>
      </c>
      <c r="AD153" s="38" t="b">
        <f>OR(tblDetails[[#This Row],[Blank Row Flag]],NOT(ISBLANK(tblDetails[[#This Row],[Sub Task Start Date]])))</f>
        <v>0</v>
      </c>
    </row>
    <row r="154" spans="1:30" x14ac:dyDescent="0.25">
      <c r="A154" s="32"/>
      <c r="B154" s="23" t="str">
        <f>IF(tblDetails[[#This Row],[Dep''t Code]]="","",VLOOKUP(tblDetails[[#This Row],[Dep''t Code]],Table5[],2,0))</f>
        <v/>
      </c>
      <c r="C154" s="32"/>
      <c r="D154" s="32"/>
      <c r="E154" s="32"/>
      <c r="F154" s="32"/>
      <c r="G154" s="33"/>
      <c r="H154" s="33"/>
      <c r="I154" s="32"/>
      <c r="J154" s="32"/>
      <c r="K154" s="32"/>
      <c r="L154" s="33"/>
      <c r="M154" s="33"/>
      <c r="N154" s="32"/>
      <c r="O154" s="35"/>
      <c r="P154" s="23" t="b">
        <f>COUNTA(tblDetails[[#This Row],[Dep''t Code]:[Budget]])=0</f>
        <v>0</v>
      </c>
      <c r="Q154" s="23" t="b">
        <f>OR(tblDetails[[#This Row],[Blank Row Flag]],NOT(ISBLANK(tblDetails[[#This Row],[Dep''t Code]])))</f>
        <v>0</v>
      </c>
      <c r="R15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4" s="23" t="b">
        <f>OR(tblDetails[[#This Row],[Blank Row Flag]],NOT(ISBLANK(tblDetails[[#This Row],[Top Task Name]])))</f>
        <v>0</v>
      </c>
      <c r="T154" s="23" t="b">
        <f>OR(tblDetails[[#This Row],[Blank Row Flag]],NOT(ISBLANK(tblDetails[[#This Row],[Top Task Manager]])))</f>
        <v>0</v>
      </c>
      <c r="U154" s="23" t="b">
        <f>OR(tblDetails[[#This Row],[Blank Row Flag]],NOT(ISBLANK(tblDetails[[#This Row],[Requisition Approver]])))</f>
        <v>0</v>
      </c>
      <c r="V154" s="23" t="b">
        <f>OR(tblDetails[[#This Row],[Blank Row Flag]],NOT(ISBLANK(tblDetails[[#This Row],[Top Task Start Date]])))</f>
        <v>0</v>
      </c>
      <c r="W154" s="23" t="b">
        <f>OR(tblDetails[[#This Row],[Blank Row Flag]],NOT(ISBLANK(tblDetails[[#This Row],[Top Task End Date]])))</f>
        <v>0</v>
      </c>
      <c r="X15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4" s="23" t="b">
        <f>OR(tblDetails[[#This Row],[Blank Row Flag]],NOT(ISBLANK(tblDetails[[#This Row],[Sub Task Name]])))</f>
        <v>0</v>
      </c>
      <c r="Z154" s="23" t="b">
        <v>1</v>
      </c>
      <c r="AA154" s="23" t="b">
        <f>OR(tblDetails[[#This Row],[Blank Row Flag]],NOT(ISBLANK(tblDetails[[#This Row],[Budget Resource]])))</f>
        <v>0</v>
      </c>
      <c r="AB154" s="23" t="b">
        <f>OR(tblDetails[[#This Row],[Blank Row Flag]],NOT(ISBLANK(tblDetails[[#This Row],[Budget]])))</f>
        <v>0</v>
      </c>
      <c r="AC154" s="38" t="b">
        <f>OR(tblDetails[[#This Row],[Blank Row Flag]],NOT(ISBLANK(tblDetails[[#This Row],[Sub Task End Date]])))</f>
        <v>0</v>
      </c>
      <c r="AD154" s="38" t="b">
        <f>OR(tblDetails[[#This Row],[Blank Row Flag]],NOT(ISBLANK(tblDetails[[#This Row],[Sub Task Start Date]])))</f>
        <v>0</v>
      </c>
    </row>
    <row r="155" spans="1:30" x14ac:dyDescent="0.25">
      <c r="A155" s="32"/>
      <c r="B155" s="23" t="str">
        <f>IF(tblDetails[[#This Row],[Dep''t Code]]="","",VLOOKUP(tblDetails[[#This Row],[Dep''t Code]],Table5[],2,0))</f>
        <v/>
      </c>
      <c r="C155" s="32"/>
      <c r="D155" s="32"/>
      <c r="E155" s="32"/>
      <c r="F155" s="32"/>
      <c r="G155" s="33"/>
      <c r="H155" s="33"/>
      <c r="I155" s="32"/>
      <c r="J155" s="32"/>
      <c r="K155" s="32"/>
      <c r="L155" s="33"/>
      <c r="M155" s="33"/>
      <c r="N155" s="32"/>
      <c r="O155" s="35"/>
      <c r="P155" s="23" t="b">
        <f>COUNTA(tblDetails[[#This Row],[Dep''t Code]:[Budget]])=0</f>
        <v>0</v>
      </c>
      <c r="Q155" s="23" t="b">
        <f>OR(tblDetails[[#This Row],[Blank Row Flag]],NOT(ISBLANK(tblDetails[[#This Row],[Dep''t Code]])))</f>
        <v>0</v>
      </c>
      <c r="R15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5" s="23" t="b">
        <f>OR(tblDetails[[#This Row],[Blank Row Flag]],NOT(ISBLANK(tblDetails[[#This Row],[Top Task Name]])))</f>
        <v>0</v>
      </c>
      <c r="T155" s="23" t="b">
        <f>OR(tblDetails[[#This Row],[Blank Row Flag]],NOT(ISBLANK(tblDetails[[#This Row],[Top Task Manager]])))</f>
        <v>0</v>
      </c>
      <c r="U155" s="23" t="b">
        <f>OR(tblDetails[[#This Row],[Blank Row Flag]],NOT(ISBLANK(tblDetails[[#This Row],[Requisition Approver]])))</f>
        <v>0</v>
      </c>
      <c r="V155" s="23" t="b">
        <f>OR(tblDetails[[#This Row],[Blank Row Flag]],NOT(ISBLANK(tblDetails[[#This Row],[Top Task Start Date]])))</f>
        <v>0</v>
      </c>
      <c r="W155" s="23" t="b">
        <f>OR(tblDetails[[#This Row],[Blank Row Flag]],NOT(ISBLANK(tblDetails[[#This Row],[Top Task End Date]])))</f>
        <v>0</v>
      </c>
      <c r="X15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5" s="23" t="b">
        <f>OR(tblDetails[[#This Row],[Blank Row Flag]],NOT(ISBLANK(tblDetails[[#This Row],[Sub Task Name]])))</f>
        <v>0</v>
      </c>
      <c r="Z155" s="23" t="b">
        <v>1</v>
      </c>
      <c r="AA155" s="23" t="b">
        <f>OR(tblDetails[[#This Row],[Blank Row Flag]],NOT(ISBLANK(tblDetails[[#This Row],[Budget Resource]])))</f>
        <v>0</v>
      </c>
      <c r="AB155" s="23" t="b">
        <f>OR(tblDetails[[#This Row],[Blank Row Flag]],NOT(ISBLANK(tblDetails[[#This Row],[Budget]])))</f>
        <v>0</v>
      </c>
      <c r="AC155" s="38" t="b">
        <f>OR(tblDetails[[#This Row],[Blank Row Flag]],NOT(ISBLANK(tblDetails[[#This Row],[Sub Task End Date]])))</f>
        <v>0</v>
      </c>
      <c r="AD155" s="38" t="b">
        <f>OR(tblDetails[[#This Row],[Blank Row Flag]],NOT(ISBLANK(tblDetails[[#This Row],[Sub Task Start Date]])))</f>
        <v>0</v>
      </c>
    </row>
    <row r="156" spans="1:30" x14ac:dyDescent="0.25">
      <c r="A156" s="32"/>
      <c r="B156" s="23" t="str">
        <f>IF(tblDetails[[#This Row],[Dep''t Code]]="","",VLOOKUP(tblDetails[[#This Row],[Dep''t Code]],Table5[],2,0))</f>
        <v/>
      </c>
      <c r="C156" s="32"/>
      <c r="D156" s="32"/>
      <c r="E156" s="32"/>
      <c r="F156" s="32"/>
      <c r="G156" s="33"/>
      <c r="H156" s="33"/>
      <c r="I156" s="32"/>
      <c r="J156" s="32"/>
      <c r="K156" s="32"/>
      <c r="L156" s="33"/>
      <c r="M156" s="33"/>
      <c r="N156" s="32"/>
      <c r="O156" s="35"/>
      <c r="P156" s="23" t="b">
        <f>COUNTA(tblDetails[[#This Row],[Dep''t Code]:[Budget]])=0</f>
        <v>0</v>
      </c>
      <c r="Q156" s="23" t="b">
        <f>OR(tblDetails[[#This Row],[Blank Row Flag]],NOT(ISBLANK(tblDetails[[#This Row],[Dep''t Code]])))</f>
        <v>0</v>
      </c>
      <c r="R15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6" s="23" t="b">
        <f>OR(tblDetails[[#This Row],[Blank Row Flag]],NOT(ISBLANK(tblDetails[[#This Row],[Top Task Name]])))</f>
        <v>0</v>
      </c>
      <c r="T156" s="23" t="b">
        <f>OR(tblDetails[[#This Row],[Blank Row Flag]],NOT(ISBLANK(tblDetails[[#This Row],[Top Task Manager]])))</f>
        <v>0</v>
      </c>
      <c r="U156" s="23" t="b">
        <f>OR(tblDetails[[#This Row],[Blank Row Flag]],NOT(ISBLANK(tblDetails[[#This Row],[Requisition Approver]])))</f>
        <v>0</v>
      </c>
      <c r="V156" s="23" t="b">
        <f>OR(tblDetails[[#This Row],[Blank Row Flag]],NOT(ISBLANK(tblDetails[[#This Row],[Top Task Start Date]])))</f>
        <v>0</v>
      </c>
      <c r="W156" s="23" t="b">
        <f>OR(tblDetails[[#This Row],[Blank Row Flag]],NOT(ISBLANK(tblDetails[[#This Row],[Top Task End Date]])))</f>
        <v>0</v>
      </c>
      <c r="X15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6" s="23" t="b">
        <f>OR(tblDetails[[#This Row],[Blank Row Flag]],NOT(ISBLANK(tblDetails[[#This Row],[Sub Task Name]])))</f>
        <v>0</v>
      </c>
      <c r="Z156" s="23" t="b">
        <v>1</v>
      </c>
      <c r="AA156" s="23" t="b">
        <f>OR(tblDetails[[#This Row],[Blank Row Flag]],NOT(ISBLANK(tblDetails[[#This Row],[Budget Resource]])))</f>
        <v>0</v>
      </c>
      <c r="AB156" s="23" t="b">
        <f>OR(tblDetails[[#This Row],[Blank Row Flag]],NOT(ISBLANK(tblDetails[[#This Row],[Budget]])))</f>
        <v>0</v>
      </c>
      <c r="AC156" s="38" t="b">
        <f>OR(tblDetails[[#This Row],[Blank Row Flag]],NOT(ISBLANK(tblDetails[[#This Row],[Sub Task End Date]])))</f>
        <v>0</v>
      </c>
      <c r="AD156" s="38" t="b">
        <f>OR(tblDetails[[#This Row],[Blank Row Flag]],NOT(ISBLANK(tblDetails[[#This Row],[Sub Task Start Date]])))</f>
        <v>0</v>
      </c>
    </row>
    <row r="157" spans="1:30" x14ac:dyDescent="0.25">
      <c r="A157" s="32"/>
      <c r="B157" s="23" t="str">
        <f>IF(tblDetails[[#This Row],[Dep''t Code]]="","",VLOOKUP(tblDetails[[#This Row],[Dep''t Code]],Table5[],2,0))</f>
        <v/>
      </c>
      <c r="C157" s="32"/>
      <c r="D157" s="32"/>
      <c r="E157" s="32"/>
      <c r="F157" s="32"/>
      <c r="G157" s="33"/>
      <c r="H157" s="33"/>
      <c r="I157" s="32"/>
      <c r="J157" s="32"/>
      <c r="K157" s="32"/>
      <c r="L157" s="33"/>
      <c r="M157" s="33"/>
      <c r="N157" s="32"/>
      <c r="O157" s="35"/>
      <c r="P157" s="23" t="b">
        <f>COUNTA(tblDetails[[#This Row],[Dep''t Code]:[Budget]])=0</f>
        <v>0</v>
      </c>
      <c r="Q157" s="23" t="b">
        <f>OR(tblDetails[[#This Row],[Blank Row Flag]],NOT(ISBLANK(tblDetails[[#This Row],[Dep''t Code]])))</f>
        <v>0</v>
      </c>
      <c r="R15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7" s="23" t="b">
        <f>OR(tblDetails[[#This Row],[Blank Row Flag]],NOT(ISBLANK(tblDetails[[#This Row],[Top Task Name]])))</f>
        <v>0</v>
      </c>
      <c r="T157" s="23" t="b">
        <f>OR(tblDetails[[#This Row],[Blank Row Flag]],NOT(ISBLANK(tblDetails[[#This Row],[Top Task Manager]])))</f>
        <v>0</v>
      </c>
      <c r="U157" s="23" t="b">
        <f>OR(tblDetails[[#This Row],[Blank Row Flag]],NOT(ISBLANK(tblDetails[[#This Row],[Requisition Approver]])))</f>
        <v>0</v>
      </c>
      <c r="V157" s="23" t="b">
        <f>OR(tblDetails[[#This Row],[Blank Row Flag]],NOT(ISBLANK(tblDetails[[#This Row],[Top Task Start Date]])))</f>
        <v>0</v>
      </c>
      <c r="W157" s="23" t="b">
        <f>OR(tblDetails[[#This Row],[Blank Row Flag]],NOT(ISBLANK(tblDetails[[#This Row],[Top Task End Date]])))</f>
        <v>0</v>
      </c>
      <c r="X15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7" s="23" t="b">
        <f>OR(tblDetails[[#This Row],[Blank Row Flag]],NOT(ISBLANK(tblDetails[[#This Row],[Sub Task Name]])))</f>
        <v>0</v>
      </c>
      <c r="Z157" s="23" t="b">
        <v>1</v>
      </c>
      <c r="AA157" s="23" t="b">
        <f>OR(tblDetails[[#This Row],[Blank Row Flag]],NOT(ISBLANK(tblDetails[[#This Row],[Budget Resource]])))</f>
        <v>0</v>
      </c>
      <c r="AB157" s="23" t="b">
        <f>OR(tblDetails[[#This Row],[Blank Row Flag]],NOT(ISBLANK(tblDetails[[#This Row],[Budget]])))</f>
        <v>0</v>
      </c>
      <c r="AC157" s="38" t="b">
        <f>OR(tblDetails[[#This Row],[Blank Row Flag]],NOT(ISBLANK(tblDetails[[#This Row],[Sub Task End Date]])))</f>
        <v>0</v>
      </c>
      <c r="AD157" s="38" t="b">
        <f>OR(tblDetails[[#This Row],[Blank Row Flag]],NOT(ISBLANK(tblDetails[[#This Row],[Sub Task Start Date]])))</f>
        <v>0</v>
      </c>
    </row>
    <row r="158" spans="1:30" x14ac:dyDescent="0.25">
      <c r="A158" s="32"/>
      <c r="B158" s="23" t="str">
        <f>IF(tblDetails[[#This Row],[Dep''t Code]]="","",VLOOKUP(tblDetails[[#This Row],[Dep''t Code]],Table5[],2,0))</f>
        <v/>
      </c>
      <c r="C158" s="32"/>
      <c r="D158" s="32"/>
      <c r="E158" s="32"/>
      <c r="F158" s="32"/>
      <c r="G158" s="33"/>
      <c r="H158" s="33"/>
      <c r="I158" s="32"/>
      <c r="J158" s="32"/>
      <c r="K158" s="32"/>
      <c r="L158" s="33"/>
      <c r="M158" s="33"/>
      <c r="N158" s="32"/>
      <c r="O158" s="35"/>
      <c r="P158" s="23" t="b">
        <f>COUNTA(tblDetails[[#This Row],[Dep''t Code]:[Budget]])=0</f>
        <v>0</v>
      </c>
      <c r="Q158" s="23" t="b">
        <f>OR(tblDetails[[#This Row],[Blank Row Flag]],NOT(ISBLANK(tblDetails[[#This Row],[Dep''t Code]])))</f>
        <v>0</v>
      </c>
      <c r="R15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8" s="23" t="b">
        <f>OR(tblDetails[[#This Row],[Blank Row Flag]],NOT(ISBLANK(tblDetails[[#This Row],[Top Task Name]])))</f>
        <v>0</v>
      </c>
      <c r="T158" s="23" t="b">
        <f>OR(tblDetails[[#This Row],[Blank Row Flag]],NOT(ISBLANK(tblDetails[[#This Row],[Top Task Manager]])))</f>
        <v>0</v>
      </c>
      <c r="U158" s="23" t="b">
        <f>OR(tblDetails[[#This Row],[Blank Row Flag]],NOT(ISBLANK(tblDetails[[#This Row],[Requisition Approver]])))</f>
        <v>0</v>
      </c>
      <c r="V158" s="23" t="b">
        <f>OR(tblDetails[[#This Row],[Blank Row Flag]],NOT(ISBLANK(tblDetails[[#This Row],[Top Task Start Date]])))</f>
        <v>0</v>
      </c>
      <c r="W158" s="23" t="b">
        <f>OR(tblDetails[[#This Row],[Blank Row Flag]],NOT(ISBLANK(tblDetails[[#This Row],[Top Task End Date]])))</f>
        <v>0</v>
      </c>
      <c r="X15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8" s="23" t="b">
        <f>OR(tblDetails[[#This Row],[Blank Row Flag]],NOT(ISBLANK(tblDetails[[#This Row],[Sub Task Name]])))</f>
        <v>0</v>
      </c>
      <c r="Z158" s="23" t="b">
        <v>1</v>
      </c>
      <c r="AA158" s="23" t="b">
        <f>OR(tblDetails[[#This Row],[Blank Row Flag]],NOT(ISBLANK(tblDetails[[#This Row],[Budget Resource]])))</f>
        <v>0</v>
      </c>
      <c r="AB158" s="23" t="b">
        <f>OR(tblDetails[[#This Row],[Blank Row Flag]],NOT(ISBLANK(tblDetails[[#This Row],[Budget]])))</f>
        <v>0</v>
      </c>
      <c r="AC158" s="38" t="b">
        <f>OR(tblDetails[[#This Row],[Blank Row Flag]],NOT(ISBLANK(tblDetails[[#This Row],[Sub Task End Date]])))</f>
        <v>0</v>
      </c>
      <c r="AD158" s="38" t="b">
        <f>OR(tblDetails[[#This Row],[Blank Row Flag]],NOT(ISBLANK(tblDetails[[#This Row],[Sub Task Start Date]])))</f>
        <v>0</v>
      </c>
    </row>
    <row r="159" spans="1:30" x14ac:dyDescent="0.25">
      <c r="A159" s="32"/>
      <c r="B159" s="23" t="str">
        <f>IF(tblDetails[[#This Row],[Dep''t Code]]="","",VLOOKUP(tblDetails[[#This Row],[Dep''t Code]],Table5[],2,0))</f>
        <v/>
      </c>
      <c r="C159" s="32"/>
      <c r="D159" s="32"/>
      <c r="E159" s="32"/>
      <c r="F159" s="32"/>
      <c r="G159" s="33"/>
      <c r="H159" s="33"/>
      <c r="I159" s="32"/>
      <c r="J159" s="32"/>
      <c r="K159" s="32"/>
      <c r="L159" s="33"/>
      <c r="M159" s="33"/>
      <c r="N159" s="32"/>
      <c r="O159" s="35"/>
      <c r="P159" s="23" t="b">
        <f>COUNTA(tblDetails[[#This Row],[Dep''t Code]:[Budget]])=0</f>
        <v>0</v>
      </c>
      <c r="Q159" s="23" t="b">
        <f>OR(tblDetails[[#This Row],[Blank Row Flag]],NOT(ISBLANK(tblDetails[[#This Row],[Dep''t Code]])))</f>
        <v>0</v>
      </c>
      <c r="R15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9" s="23" t="b">
        <f>OR(tblDetails[[#This Row],[Blank Row Flag]],NOT(ISBLANK(tblDetails[[#This Row],[Top Task Name]])))</f>
        <v>0</v>
      </c>
      <c r="T159" s="23" t="b">
        <f>OR(tblDetails[[#This Row],[Blank Row Flag]],NOT(ISBLANK(tblDetails[[#This Row],[Top Task Manager]])))</f>
        <v>0</v>
      </c>
      <c r="U159" s="23" t="b">
        <f>OR(tblDetails[[#This Row],[Blank Row Flag]],NOT(ISBLANK(tblDetails[[#This Row],[Requisition Approver]])))</f>
        <v>0</v>
      </c>
      <c r="V159" s="23" t="b">
        <f>OR(tblDetails[[#This Row],[Blank Row Flag]],NOT(ISBLANK(tblDetails[[#This Row],[Top Task Start Date]])))</f>
        <v>0</v>
      </c>
      <c r="W159" s="23" t="b">
        <f>OR(tblDetails[[#This Row],[Blank Row Flag]],NOT(ISBLANK(tblDetails[[#This Row],[Top Task End Date]])))</f>
        <v>0</v>
      </c>
      <c r="X15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9" s="23" t="b">
        <f>OR(tblDetails[[#This Row],[Blank Row Flag]],NOT(ISBLANK(tblDetails[[#This Row],[Sub Task Name]])))</f>
        <v>0</v>
      </c>
      <c r="Z159" s="23" t="b">
        <v>1</v>
      </c>
      <c r="AA159" s="23" t="b">
        <f>OR(tblDetails[[#This Row],[Blank Row Flag]],NOT(ISBLANK(tblDetails[[#This Row],[Budget Resource]])))</f>
        <v>0</v>
      </c>
      <c r="AB159" s="23" t="b">
        <f>OR(tblDetails[[#This Row],[Blank Row Flag]],NOT(ISBLANK(tblDetails[[#This Row],[Budget]])))</f>
        <v>0</v>
      </c>
      <c r="AC159" s="38" t="b">
        <f>OR(tblDetails[[#This Row],[Blank Row Flag]],NOT(ISBLANK(tblDetails[[#This Row],[Sub Task End Date]])))</f>
        <v>0</v>
      </c>
      <c r="AD159" s="38" t="b">
        <f>OR(tblDetails[[#This Row],[Blank Row Flag]],NOT(ISBLANK(tblDetails[[#This Row],[Sub Task Start Date]])))</f>
        <v>0</v>
      </c>
    </row>
    <row r="160" spans="1:30" x14ac:dyDescent="0.25">
      <c r="A160" s="32"/>
      <c r="B160" s="23" t="str">
        <f>IF(tblDetails[[#This Row],[Dep''t Code]]="","",VLOOKUP(tblDetails[[#This Row],[Dep''t Code]],Table5[],2,0))</f>
        <v/>
      </c>
      <c r="C160" s="32"/>
      <c r="D160" s="32"/>
      <c r="E160" s="32"/>
      <c r="F160" s="32"/>
      <c r="G160" s="33"/>
      <c r="H160" s="33"/>
      <c r="I160" s="32"/>
      <c r="J160" s="32"/>
      <c r="K160" s="32"/>
      <c r="L160" s="33"/>
      <c r="M160" s="33"/>
      <c r="N160" s="32"/>
      <c r="O160" s="35"/>
      <c r="P160" s="23" t="b">
        <f>COUNTA(tblDetails[[#This Row],[Dep''t Code]:[Budget]])=0</f>
        <v>0</v>
      </c>
      <c r="Q160" s="23" t="b">
        <f>OR(tblDetails[[#This Row],[Blank Row Flag]],NOT(ISBLANK(tblDetails[[#This Row],[Dep''t Code]])))</f>
        <v>0</v>
      </c>
      <c r="R16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0" s="23" t="b">
        <f>OR(tblDetails[[#This Row],[Blank Row Flag]],NOT(ISBLANK(tblDetails[[#This Row],[Top Task Name]])))</f>
        <v>0</v>
      </c>
      <c r="T160" s="23" t="b">
        <f>OR(tblDetails[[#This Row],[Blank Row Flag]],NOT(ISBLANK(tblDetails[[#This Row],[Top Task Manager]])))</f>
        <v>0</v>
      </c>
      <c r="U160" s="23" t="b">
        <f>OR(tblDetails[[#This Row],[Blank Row Flag]],NOT(ISBLANK(tblDetails[[#This Row],[Requisition Approver]])))</f>
        <v>0</v>
      </c>
      <c r="V160" s="23" t="b">
        <f>OR(tblDetails[[#This Row],[Blank Row Flag]],NOT(ISBLANK(tblDetails[[#This Row],[Top Task Start Date]])))</f>
        <v>0</v>
      </c>
      <c r="W160" s="23" t="b">
        <f>OR(tblDetails[[#This Row],[Blank Row Flag]],NOT(ISBLANK(tblDetails[[#This Row],[Top Task End Date]])))</f>
        <v>0</v>
      </c>
      <c r="X16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0" s="23" t="b">
        <f>OR(tblDetails[[#This Row],[Blank Row Flag]],NOT(ISBLANK(tblDetails[[#This Row],[Sub Task Name]])))</f>
        <v>0</v>
      </c>
      <c r="Z160" s="23" t="b">
        <v>1</v>
      </c>
      <c r="AA160" s="23" t="b">
        <f>OR(tblDetails[[#This Row],[Blank Row Flag]],NOT(ISBLANK(tblDetails[[#This Row],[Budget Resource]])))</f>
        <v>0</v>
      </c>
      <c r="AB160" s="23" t="b">
        <f>OR(tblDetails[[#This Row],[Blank Row Flag]],NOT(ISBLANK(tblDetails[[#This Row],[Budget]])))</f>
        <v>0</v>
      </c>
      <c r="AC160" s="38" t="b">
        <f>OR(tblDetails[[#This Row],[Blank Row Flag]],NOT(ISBLANK(tblDetails[[#This Row],[Sub Task End Date]])))</f>
        <v>0</v>
      </c>
      <c r="AD160" s="38" t="b">
        <f>OR(tblDetails[[#This Row],[Blank Row Flag]],NOT(ISBLANK(tblDetails[[#This Row],[Sub Task Start Date]])))</f>
        <v>0</v>
      </c>
    </row>
    <row r="161" spans="1:30" x14ac:dyDescent="0.25">
      <c r="A161" s="32"/>
      <c r="B161" s="23" t="str">
        <f>IF(tblDetails[[#This Row],[Dep''t Code]]="","",VLOOKUP(tblDetails[[#This Row],[Dep''t Code]],Table5[],2,0))</f>
        <v/>
      </c>
      <c r="C161" s="32"/>
      <c r="D161" s="32"/>
      <c r="E161" s="32"/>
      <c r="F161" s="32"/>
      <c r="G161" s="33"/>
      <c r="H161" s="33"/>
      <c r="I161" s="32"/>
      <c r="J161" s="32"/>
      <c r="K161" s="32"/>
      <c r="L161" s="33"/>
      <c r="M161" s="33"/>
      <c r="N161" s="32"/>
      <c r="O161" s="35"/>
      <c r="P161" s="23" t="b">
        <f>COUNTA(tblDetails[[#This Row],[Dep''t Code]:[Budget]])=0</f>
        <v>0</v>
      </c>
      <c r="Q161" s="23" t="b">
        <f>OR(tblDetails[[#This Row],[Blank Row Flag]],NOT(ISBLANK(tblDetails[[#This Row],[Dep''t Code]])))</f>
        <v>0</v>
      </c>
      <c r="R16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1" s="23" t="b">
        <f>OR(tblDetails[[#This Row],[Blank Row Flag]],NOT(ISBLANK(tblDetails[[#This Row],[Top Task Name]])))</f>
        <v>0</v>
      </c>
      <c r="T161" s="23" t="b">
        <f>OR(tblDetails[[#This Row],[Blank Row Flag]],NOT(ISBLANK(tblDetails[[#This Row],[Top Task Manager]])))</f>
        <v>0</v>
      </c>
      <c r="U161" s="23" t="b">
        <f>OR(tblDetails[[#This Row],[Blank Row Flag]],NOT(ISBLANK(tblDetails[[#This Row],[Requisition Approver]])))</f>
        <v>0</v>
      </c>
      <c r="V161" s="23" t="b">
        <f>OR(tblDetails[[#This Row],[Blank Row Flag]],NOT(ISBLANK(tblDetails[[#This Row],[Top Task Start Date]])))</f>
        <v>0</v>
      </c>
      <c r="W161" s="23" t="b">
        <f>OR(tblDetails[[#This Row],[Blank Row Flag]],NOT(ISBLANK(tblDetails[[#This Row],[Top Task End Date]])))</f>
        <v>0</v>
      </c>
      <c r="X16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1" s="23" t="b">
        <f>OR(tblDetails[[#This Row],[Blank Row Flag]],NOT(ISBLANK(tblDetails[[#This Row],[Sub Task Name]])))</f>
        <v>0</v>
      </c>
      <c r="Z161" s="23" t="b">
        <v>1</v>
      </c>
      <c r="AA161" s="23" t="b">
        <f>OR(tblDetails[[#This Row],[Blank Row Flag]],NOT(ISBLANK(tblDetails[[#This Row],[Budget Resource]])))</f>
        <v>0</v>
      </c>
      <c r="AB161" s="23" t="b">
        <f>OR(tblDetails[[#This Row],[Blank Row Flag]],NOT(ISBLANK(tblDetails[[#This Row],[Budget]])))</f>
        <v>0</v>
      </c>
      <c r="AC161" s="38" t="b">
        <f>OR(tblDetails[[#This Row],[Blank Row Flag]],NOT(ISBLANK(tblDetails[[#This Row],[Sub Task End Date]])))</f>
        <v>0</v>
      </c>
      <c r="AD161" s="38" t="b">
        <f>OR(tblDetails[[#This Row],[Blank Row Flag]],NOT(ISBLANK(tblDetails[[#This Row],[Sub Task Start Date]])))</f>
        <v>0</v>
      </c>
    </row>
    <row r="162" spans="1:30" x14ac:dyDescent="0.25">
      <c r="A162" s="32"/>
      <c r="B162" s="23" t="str">
        <f>IF(tblDetails[[#This Row],[Dep''t Code]]="","",VLOOKUP(tblDetails[[#This Row],[Dep''t Code]],Table5[],2,0))</f>
        <v/>
      </c>
      <c r="C162" s="32"/>
      <c r="D162" s="32"/>
      <c r="E162" s="32"/>
      <c r="F162" s="32"/>
      <c r="G162" s="33"/>
      <c r="H162" s="33"/>
      <c r="I162" s="32"/>
      <c r="J162" s="32"/>
      <c r="K162" s="32"/>
      <c r="L162" s="33"/>
      <c r="M162" s="33"/>
      <c r="N162" s="32"/>
      <c r="O162" s="35"/>
      <c r="P162" s="23" t="b">
        <f>COUNTA(tblDetails[[#This Row],[Dep''t Code]:[Budget]])=0</f>
        <v>0</v>
      </c>
      <c r="Q162" s="23" t="b">
        <f>OR(tblDetails[[#This Row],[Blank Row Flag]],NOT(ISBLANK(tblDetails[[#This Row],[Dep''t Code]])))</f>
        <v>0</v>
      </c>
      <c r="R16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2" s="23" t="b">
        <f>OR(tblDetails[[#This Row],[Blank Row Flag]],NOT(ISBLANK(tblDetails[[#This Row],[Top Task Name]])))</f>
        <v>0</v>
      </c>
      <c r="T162" s="23" t="b">
        <f>OR(tblDetails[[#This Row],[Blank Row Flag]],NOT(ISBLANK(tblDetails[[#This Row],[Top Task Manager]])))</f>
        <v>0</v>
      </c>
      <c r="U162" s="23" t="b">
        <f>OR(tblDetails[[#This Row],[Blank Row Flag]],NOT(ISBLANK(tblDetails[[#This Row],[Requisition Approver]])))</f>
        <v>0</v>
      </c>
      <c r="V162" s="23" t="b">
        <f>OR(tblDetails[[#This Row],[Blank Row Flag]],NOT(ISBLANK(tblDetails[[#This Row],[Top Task Start Date]])))</f>
        <v>0</v>
      </c>
      <c r="W162" s="23" t="b">
        <f>OR(tblDetails[[#This Row],[Blank Row Flag]],NOT(ISBLANK(tblDetails[[#This Row],[Top Task End Date]])))</f>
        <v>0</v>
      </c>
      <c r="X16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2" s="23" t="b">
        <f>OR(tblDetails[[#This Row],[Blank Row Flag]],NOT(ISBLANK(tblDetails[[#This Row],[Sub Task Name]])))</f>
        <v>0</v>
      </c>
      <c r="Z162" s="23" t="b">
        <v>1</v>
      </c>
      <c r="AA162" s="23" t="b">
        <f>OR(tblDetails[[#This Row],[Blank Row Flag]],NOT(ISBLANK(tblDetails[[#This Row],[Budget Resource]])))</f>
        <v>0</v>
      </c>
      <c r="AB162" s="23" t="b">
        <f>OR(tblDetails[[#This Row],[Blank Row Flag]],NOT(ISBLANK(tblDetails[[#This Row],[Budget]])))</f>
        <v>0</v>
      </c>
      <c r="AC162" s="38" t="b">
        <f>OR(tblDetails[[#This Row],[Blank Row Flag]],NOT(ISBLANK(tblDetails[[#This Row],[Sub Task End Date]])))</f>
        <v>0</v>
      </c>
      <c r="AD162" s="38" t="b">
        <f>OR(tblDetails[[#This Row],[Blank Row Flag]],NOT(ISBLANK(tblDetails[[#This Row],[Sub Task Start Date]])))</f>
        <v>0</v>
      </c>
    </row>
    <row r="163" spans="1:30" x14ac:dyDescent="0.25">
      <c r="A163" s="32"/>
      <c r="B163" s="23" t="str">
        <f>IF(tblDetails[[#This Row],[Dep''t Code]]="","",VLOOKUP(tblDetails[[#This Row],[Dep''t Code]],Table5[],2,0))</f>
        <v/>
      </c>
      <c r="C163" s="32"/>
      <c r="D163" s="32"/>
      <c r="E163" s="32"/>
      <c r="F163" s="32"/>
      <c r="G163" s="33"/>
      <c r="H163" s="33"/>
      <c r="I163" s="32"/>
      <c r="J163" s="32"/>
      <c r="K163" s="32"/>
      <c r="L163" s="33"/>
      <c r="M163" s="33"/>
      <c r="N163" s="32"/>
      <c r="O163" s="35"/>
      <c r="P163" s="23" t="b">
        <f>COUNTA(tblDetails[[#This Row],[Dep''t Code]:[Budget]])=0</f>
        <v>0</v>
      </c>
      <c r="Q163" s="23" t="b">
        <f>OR(tblDetails[[#This Row],[Blank Row Flag]],NOT(ISBLANK(tblDetails[[#This Row],[Dep''t Code]])))</f>
        <v>0</v>
      </c>
      <c r="R16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3" s="23" t="b">
        <f>OR(tblDetails[[#This Row],[Blank Row Flag]],NOT(ISBLANK(tblDetails[[#This Row],[Top Task Name]])))</f>
        <v>0</v>
      </c>
      <c r="T163" s="23" t="b">
        <f>OR(tblDetails[[#This Row],[Blank Row Flag]],NOT(ISBLANK(tblDetails[[#This Row],[Top Task Manager]])))</f>
        <v>0</v>
      </c>
      <c r="U163" s="23" t="b">
        <f>OR(tblDetails[[#This Row],[Blank Row Flag]],NOT(ISBLANK(tblDetails[[#This Row],[Requisition Approver]])))</f>
        <v>0</v>
      </c>
      <c r="V163" s="23" t="b">
        <f>OR(tblDetails[[#This Row],[Blank Row Flag]],NOT(ISBLANK(tblDetails[[#This Row],[Top Task Start Date]])))</f>
        <v>0</v>
      </c>
      <c r="W163" s="23" t="b">
        <f>OR(tblDetails[[#This Row],[Blank Row Flag]],NOT(ISBLANK(tblDetails[[#This Row],[Top Task End Date]])))</f>
        <v>0</v>
      </c>
      <c r="X16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3" s="23" t="b">
        <f>OR(tblDetails[[#This Row],[Blank Row Flag]],NOT(ISBLANK(tblDetails[[#This Row],[Sub Task Name]])))</f>
        <v>0</v>
      </c>
      <c r="Z163" s="23" t="b">
        <v>1</v>
      </c>
      <c r="AA163" s="23" t="b">
        <f>OR(tblDetails[[#This Row],[Blank Row Flag]],NOT(ISBLANK(tblDetails[[#This Row],[Budget Resource]])))</f>
        <v>0</v>
      </c>
      <c r="AB163" s="23" t="b">
        <f>OR(tblDetails[[#This Row],[Blank Row Flag]],NOT(ISBLANK(tblDetails[[#This Row],[Budget]])))</f>
        <v>0</v>
      </c>
      <c r="AC163" s="38" t="b">
        <f>OR(tblDetails[[#This Row],[Blank Row Flag]],NOT(ISBLANK(tblDetails[[#This Row],[Sub Task End Date]])))</f>
        <v>0</v>
      </c>
      <c r="AD163" s="38" t="b">
        <f>OR(tblDetails[[#This Row],[Blank Row Flag]],NOT(ISBLANK(tblDetails[[#This Row],[Sub Task Start Date]])))</f>
        <v>0</v>
      </c>
    </row>
    <row r="164" spans="1:30" x14ac:dyDescent="0.25">
      <c r="A164" s="32"/>
      <c r="B164" s="23" t="str">
        <f>IF(tblDetails[[#This Row],[Dep''t Code]]="","",VLOOKUP(tblDetails[[#This Row],[Dep''t Code]],Table5[],2,0))</f>
        <v/>
      </c>
      <c r="C164" s="32"/>
      <c r="D164" s="32"/>
      <c r="E164" s="32"/>
      <c r="F164" s="32"/>
      <c r="G164" s="33"/>
      <c r="H164" s="33"/>
      <c r="I164" s="32"/>
      <c r="J164" s="32"/>
      <c r="K164" s="32"/>
      <c r="L164" s="33"/>
      <c r="M164" s="33"/>
      <c r="N164" s="32"/>
      <c r="O164" s="35"/>
      <c r="P164" s="23" t="b">
        <f>COUNTA(tblDetails[[#This Row],[Dep''t Code]:[Budget]])=0</f>
        <v>0</v>
      </c>
      <c r="Q164" s="23" t="b">
        <f>OR(tblDetails[[#This Row],[Blank Row Flag]],NOT(ISBLANK(tblDetails[[#This Row],[Dep''t Code]])))</f>
        <v>0</v>
      </c>
      <c r="R16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4" s="23" t="b">
        <f>OR(tblDetails[[#This Row],[Blank Row Flag]],NOT(ISBLANK(tblDetails[[#This Row],[Top Task Name]])))</f>
        <v>0</v>
      </c>
      <c r="T164" s="23" t="b">
        <f>OR(tblDetails[[#This Row],[Blank Row Flag]],NOT(ISBLANK(tblDetails[[#This Row],[Top Task Manager]])))</f>
        <v>0</v>
      </c>
      <c r="U164" s="23" t="b">
        <f>OR(tblDetails[[#This Row],[Blank Row Flag]],NOT(ISBLANK(tblDetails[[#This Row],[Requisition Approver]])))</f>
        <v>0</v>
      </c>
      <c r="V164" s="23" t="b">
        <f>OR(tblDetails[[#This Row],[Blank Row Flag]],NOT(ISBLANK(tblDetails[[#This Row],[Top Task Start Date]])))</f>
        <v>0</v>
      </c>
      <c r="W164" s="23" t="b">
        <f>OR(tblDetails[[#This Row],[Blank Row Flag]],NOT(ISBLANK(tblDetails[[#This Row],[Top Task End Date]])))</f>
        <v>0</v>
      </c>
      <c r="X16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4" s="23" t="b">
        <f>OR(tblDetails[[#This Row],[Blank Row Flag]],NOT(ISBLANK(tblDetails[[#This Row],[Sub Task Name]])))</f>
        <v>0</v>
      </c>
      <c r="Z164" s="23" t="b">
        <v>1</v>
      </c>
      <c r="AA164" s="23" t="b">
        <f>OR(tblDetails[[#This Row],[Blank Row Flag]],NOT(ISBLANK(tblDetails[[#This Row],[Budget Resource]])))</f>
        <v>0</v>
      </c>
      <c r="AB164" s="23" t="b">
        <f>OR(tblDetails[[#This Row],[Blank Row Flag]],NOT(ISBLANK(tblDetails[[#This Row],[Budget]])))</f>
        <v>0</v>
      </c>
      <c r="AC164" s="38" t="b">
        <f>OR(tblDetails[[#This Row],[Blank Row Flag]],NOT(ISBLANK(tblDetails[[#This Row],[Sub Task End Date]])))</f>
        <v>0</v>
      </c>
      <c r="AD164" s="38" t="b">
        <f>OR(tblDetails[[#This Row],[Blank Row Flag]],NOT(ISBLANK(tblDetails[[#This Row],[Sub Task Start Date]])))</f>
        <v>0</v>
      </c>
    </row>
    <row r="165" spans="1:30" x14ac:dyDescent="0.25">
      <c r="A165" s="32"/>
      <c r="B165" s="23" t="str">
        <f>IF(tblDetails[[#This Row],[Dep''t Code]]="","",VLOOKUP(tblDetails[[#This Row],[Dep''t Code]],Table5[],2,0))</f>
        <v/>
      </c>
      <c r="C165" s="32"/>
      <c r="D165" s="32"/>
      <c r="E165" s="32"/>
      <c r="F165" s="32"/>
      <c r="G165" s="33"/>
      <c r="H165" s="33"/>
      <c r="I165" s="32"/>
      <c r="J165" s="32"/>
      <c r="K165" s="32"/>
      <c r="L165" s="33"/>
      <c r="M165" s="33"/>
      <c r="N165" s="32"/>
      <c r="O165" s="35"/>
      <c r="P165" s="23" t="b">
        <f>COUNTA(tblDetails[[#This Row],[Dep''t Code]:[Budget]])=0</f>
        <v>0</v>
      </c>
      <c r="Q165" s="23" t="b">
        <f>OR(tblDetails[[#This Row],[Blank Row Flag]],NOT(ISBLANK(tblDetails[[#This Row],[Dep''t Code]])))</f>
        <v>0</v>
      </c>
      <c r="R16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5" s="23" t="b">
        <f>OR(tblDetails[[#This Row],[Blank Row Flag]],NOT(ISBLANK(tblDetails[[#This Row],[Top Task Name]])))</f>
        <v>0</v>
      </c>
      <c r="T165" s="23" t="b">
        <f>OR(tblDetails[[#This Row],[Blank Row Flag]],NOT(ISBLANK(tblDetails[[#This Row],[Top Task Manager]])))</f>
        <v>0</v>
      </c>
      <c r="U165" s="23" t="b">
        <f>OR(tblDetails[[#This Row],[Blank Row Flag]],NOT(ISBLANK(tblDetails[[#This Row],[Requisition Approver]])))</f>
        <v>0</v>
      </c>
      <c r="V165" s="23" t="b">
        <f>OR(tblDetails[[#This Row],[Blank Row Flag]],NOT(ISBLANK(tblDetails[[#This Row],[Top Task Start Date]])))</f>
        <v>0</v>
      </c>
      <c r="W165" s="23" t="b">
        <f>OR(tblDetails[[#This Row],[Blank Row Flag]],NOT(ISBLANK(tblDetails[[#This Row],[Top Task End Date]])))</f>
        <v>0</v>
      </c>
      <c r="X16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5" s="23" t="b">
        <f>OR(tblDetails[[#This Row],[Blank Row Flag]],NOT(ISBLANK(tblDetails[[#This Row],[Sub Task Name]])))</f>
        <v>0</v>
      </c>
      <c r="Z165" s="23" t="b">
        <v>1</v>
      </c>
      <c r="AA165" s="23" t="b">
        <f>OR(tblDetails[[#This Row],[Blank Row Flag]],NOT(ISBLANK(tblDetails[[#This Row],[Budget Resource]])))</f>
        <v>0</v>
      </c>
      <c r="AB165" s="23" t="b">
        <f>OR(tblDetails[[#This Row],[Blank Row Flag]],NOT(ISBLANK(tblDetails[[#This Row],[Budget]])))</f>
        <v>0</v>
      </c>
      <c r="AC165" s="38" t="b">
        <f>OR(tblDetails[[#This Row],[Blank Row Flag]],NOT(ISBLANK(tblDetails[[#This Row],[Sub Task End Date]])))</f>
        <v>0</v>
      </c>
      <c r="AD165" s="38" t="b">
        <f>OR(tblDetails[[#This Row],[Blank Row Flag]],NOT(ISBLANK(tblDetails[[#This Row],[Sub Task Start Date]])))</f>
        <v>0</v>
      </c>
    </row>
    <row r="166" spans="1:30" x14ac:dyDescent="0.25">
      <c r="A166" s="32"/>
      <c r="B166" s="23" t="str">
        <f>IF(tblDetails[[#This Row],[Dep''t Code]]="","",VLOOKUP(tblDetails[[#This Row],[Dep''t Code]],Table5[],2,0))</f>
        <v/>
      </c>
      <c r="C166" s="32"/>
      <c r="D166" s="32"/>
      <c r="E166" s="32"/>
      <c r="F166" s="32"/>
      <c r="G166" s="33"/>
      <c r="H166" s="33"/>
      <c r="I166" s="32"/>
      <c r="J166" s="32"/>
      <c r="K166" s="32"/>
      <c r="L166" s="33"/>
      <c r="M166" s="33"/>
      <c r="N166" s="32"/>
      <c r="O166" s="35"/>
      <c r="P166" s="23" t="b">
        <f>COUNTA(tblDetails[[#This Row],[Dep''t Code]:[Budget]])=0</f>
        <v>0</v>
      </c>
      <c r="Q166" s="23" t="b">
        <f>OR(tblDetails[[#This Row],[Blank Row Flag]],NOT(ISBLANK(tblDetails[[#This Row],[Dep''t Code]])))</f>
        <v>0</v>
      </c>
      <c r="R16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6" s="23" t="b">
        <f>OR(tblDetails[[#This Row],[Blank Row Flag]],NOT(ISBLANK(tblDetails[[#This Row],[Top Task Name]])))</f>
        <v>0</v>
      </c>
      <c r="T166" s="23" t="b">
        <f>OR(tblDetails[[#This Row],[Blank Row Flag]],NOT(ISBLANK(tblDetails[[#This Row],[Top Task Manager]])))</f>
        <v>0</v>
      </c>
      <c r="U166" s="23" t="b">
        <f>OR(tblDetails[[#This Row],[Blank Row Flag]],NOT(ISBLANK(tblDetails[[#This Row],[Requisition Approver]])))</f>
        <v>0</v>
      </c>
      <c r="V166" s="23" t="b">
        <f>OR(tblDetails[[#This Row],[Blank Row Flag]],NOT(ISBLANK(tblDetails[[#This Row],[Top Task Start Date]])))</f>
        <v>0</v>
      </c>
      <c r="W166" s="23" t="b">
        <f>OR(tblDetails[[#This Row],[Blank Row Flag]],NOT(ISBLANK(tblDetails[[#This Row],[Top Task End Date]])))</f>
        <v>0</v>
      </c>
      <c r="X16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6" s="23" t="b">
        <f>OR(tblDetails[[#This Row],[Blank Row Flag]],NOT(ISBLANK(tblDetails[[#This Row],[Sub Task Name]])))</f>
        <v>0</v>
      </c>
      <c r="Z166" s="23" t="b">
        <v>1</v>
      </c>
      <c r="AA166" s="23" t="b">
        <f>OR(tblDetails[[#This Row],[Blank Row Flag]],NOT(ISBLANK(tblDetails[[#This Row],[Budget Resource]])))</f>
        <v>0</v>
      </c>
      <c r="AB166" s="23" t="b">
        <f>OR(tblDetails[[#This Row],[Blank Row Flag]],NOT(ISBLANK(tblDetails[[#This Row],[Budget]])))</f>
        <v>0</v>
      </c>
      <c r="AC166" s="38" t="b">
        <f>OR(tblDetails[[#This Row],[Blank Row Flag]],NOT(ISBLANK(tblDetails[[#This Row],[Sub Task End Date]])))</f>
        <v>0</v>
      </c>
      <c r="AD166" s="38" t="b">
        <f>OR(tblDetails[[#This Row],[Blank Row Flag]],NOT(ISBLANK(tblDetails[[#This Row],[Sub Task Start Date]])))</f>
        <v>0</v>
      </c>
    </row>
    <row r="167" spans="1:30" x14ac:dyDescent="0.25">
      <c r="A167" s="32"/>
      <c r="B167" s="23" t="str">
        <f>IF(tblDetails[[#This Row],[Dep''t Code]]="","",VLOOKUP(tblDetails[[#This Row],[Dep''t Code]],Table5[],2,0))</f>
        <v/>
      </c>
      <c r="C167" s="32"/>
      <c r="D167" s="32"/>
      <c r="E167" s="32"/>
      <c r="F167" s="32"/>
      <c r="G167" s="33"/>
      <c r="H167" s="33"/>
      <c r="I167" s="32"/>
      <c r="J167" s="32"/>
      <c r="K167" s="32"/>
      <c r="L167" s="33"/>
      <c r="M167" s="33"/>
      <c r="N167" s="32"/>
      <c r="O167" s="35"/>
      <c r="P167" s="23" t="b">
        <f>COUNTA(tblDetails[[#This Row],[Dep''t Code]:[Budget]])=0</f>
        <v>0</v>
      </c>
      <c r="Q167" s="23" t="b">
        <f>OR(tblDetails[[#This Row],[Blank Row Flag]],NOT(ISBLANK(tblDetails[[#This Row],[Dep''t Code]])))</f>
        <v>0</v>
      </c>
      <c r="R16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7" s="23" t="b">
        <f>OR(tblDetails[[#This Row],[Blank Row Flag]],NOT(ISBLANK(tblDetails[[#This Row],[Top Task Name]])))</f>
        <v>0</v>
      </c>
      <c r="T167" s="23" t="b">
        <f>OR(tblDetails[[#This Row],[Blank Row Flag]],NOT(ISBLANK(tblDetails[[#This Row],[Top Task Manager]])))</f>
        <v>0</v>
      </c>
      <c r="U167" s="23" t="b">
        <f>OR(tblDetails[[#This Row],[Blank Row Flag]],NOT(ISBLANK(tblDetails[[#This Row],[Requisition Approver]])))</f>
        <v>0</v>
      </c>
      <c r="V167" s="23" t="b">
        <f>OR(tblDetails[[#This Row],[Blank Row Flag]],NOT(ISBLANK(tblDetails[[#This Row],[Top Task Start Date]])))</f>
        <v>0</v>
      </c>
      <c r="W167" s="23" t="b">
        <f>OR(tblDetails[[#This Row],[Blank Row Flag]],NOT(ISBLANK(tblDetails[[#This Row],[Top Task End Date]])))</f>
        <v>0</v>
      </c>
      <c r="X16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7" s="23" t="b">
        <f>OR(tblDetails[[#This Row],[Blank Row Flag]],NOT(ISBLANK(tblDetails[[#This Row],[Sub Task Name]])))</f>
        <v>0</v>
      </c>
      <c r="Z167" s="23" t="b">
        <v>1</v>
      </c>
      <c r="AA167" s="23" t="b">
        <f>OR(tblDetails[[#This Row],[Blank Row Flag]],NOT(ISBLANK(tblDetails[[#This Row],[Budget Resource]])))</f>
        <v>0</v>
      </c>
      <c r="AB167" s="23" t="b">
        <f>OR(tblDetails[[#This Row],[Blank Row Flag]],NOT(ISBLANK(tblDetails[[#This Row],[Budget]])))</f>
        <v>0</v>
      </c>
      <c r="AC167" s="38" t="b">
        <f>OR(tblDetails[[#This Row],[Blank Row Flag]],NOT(ISBLANK(tblDetails[[#This Row],[Sub Task End Date]])))</f>
        <v>0</v>
      </c>
      <c r="AD167" s="38" t="b">
        <f>OR(tblDetails[[#This Row],[Blank Row Flag]],NOT(ISBLANK(tblDetails[[#This Row],[Sub Task Start Date]])))</f>
        <v>0</v>
      </c>
    </row>
    <row r="168" spans="1:30" x14ac:dyDescent="0.25">
      <c r="A168" s="32"/>
      <c r="B168" s="23" t="str">
        <f>IF(tblDetails[[#This Row],[Dep''t Code]]="","",VLOOKUP(tblDetails[[#This Row],[Dep''t Code]],Table5[],2,0))</f>
        <v/>
      </c>
      <c r="C168" s="32"/>
      <c r="D168" s="32"/>
      <c r="E168" s="32"/>
      <c r="F168" s="32"/>
      <c r="G168" s="33"/>
      <c r="H168" s="33"/>
      <c r="I168" s="32"/>
      <c r="J168" s="32"/>
      <c r="K168" s="32"/>
      <c r="L168" s="33"/>
      <c r="M168" s="33"/>
      <c r="N168" s="32"/>
      <c r="O168" s="35"/>
      <c r="P168" s="23" t="b">
        <f>COUNTA(tblDetails[[#This Row],[Dep''t Code]:[Budget]])=0</f>
        <v>0</v>
      </c>
      <c r="Q168" s="23" t="b">
        <f>OR(tblDetails[[#This Row],[Blank Row Flag]],NOT(ISBLANK(tblDetails[[#This Row],[Dep''t Code]])))</f>
        <v>0</v>
      </c>
      <c r="R16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8" s="23" t="b">
        <f>OR(tblDetails[[#This Row],[Blank Row Flag]],NOT(ISBLANK(tblDetails[[#This Row],[Top Task Name]])))</f>
        <v>0</v>
      </c>
      <c r="T168" s="23" t="b">
        <f>OR(tblDetails[[#This Row],[Blank Row Flag]],NOT(ISBLANK(tblDetails[[#This Row],[Top Task Manager]])))</f>
        <v>0</v>
      </c>
      <c r="U168" s="23" t="b">
        <f>OR(tblDetails[[#This Row],[Blank Row Flag]],NOT(ISBLANK(tblDetails[[#This Row],[Requisition Approver]])))</f>
        <v>0</v>
      </c>
      <c r="V168" s="23" t="b">
        <f>OR(tblDetails[[#This Row],[Blank Row Flag]],NOT(ISBLANK(tblDetails[[#This Row],[Top Task Start Date]])))</f>
        <v>0</v>
      </c>
      <c r="W168" s="23" t="b">
        <f>OR(tblDetails[[#This Row],[Blank Row Flag]],NOT(ISBLANK(tblDetails[[#This Row],[Top Task End Date]])))</f>
        <v>0</v>
      </c>
      <c r="X16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8" s="23" t="b">
        <f>OR(tblDetails[[#This Row],[Blank Row Flag]],NOT(ISBLANK(tblDetails[[#This Row],[Sub Task Name]])))</f>
        <v>0</v>
      </c>
      <c r="Z168" s="23" t="b">
        <v>1</v>
      </c>
      <c r="AA168" s="23" t="b">
        <f>OR(tblDetails[[#This Row],[Blank Row Flag]],NOT(ISBLANK(tblDetails[[#This Row],[Budget Resource]])))</f>
        <v>0</v>
      </c>
      <c r="AB168" s="23" t="b">
        <f>OR(tblDetails[[#This Row],[Blank Row Flag]],NOT(ISBLANK(tblDetails[[#This Row],[Budget]])))</f>
        <v>0</v>
      </c>
      <c r="AC168" s="38" t="b">
        <f>OR(tblDetails[[#This Row],[Blank Row Flag]],NOT(ISBLANK(tblDetails[[#This Row],[Sub Task End Date]])))</f>
        <v>0</v>
      </c>
      <c r="AD168" s="38" t="b">
        <f>OR(tblDetails[[#This Row],[Blank Row Flag]],NOT(ISBLANK(tblDetails[[#This Row],[Sub Task Start Date]])))</f>
        <v>0</v>
      </c>
    </row>
    <row r="169" spans="1:30" x14ac:dyDescent="0.25">
      <c r="A169" s="32"/>
      <c r="B169" s="23" t="str">
        <f>IF(tblDetails[[#This Row],[Dep''t Code]]="","",VLOOKUP(tblDetails[[#This Row],[Dep''t Code]],Table5[],2,0))</f>
        <v/>
      </c>
      <c r="C169" s="32"/>
      <c r="D169" s="32"/>
      <c r="E169" s="32"/>
      <c r="F169" s="32"/>
      <c r="G169" s="33"/>
      <c r="H169" s="33"/>
      <c r="I169" s="32"/>
      <c r="J169" s="32"/>
      <c r="K169" s="32"/>
      <c r="L169" s="33"/>
      <c r="M169" s="33"/>
      <c r="N169" s="32"/>
      <c r="O169" s="35"/>
      <c r="P169" s="23" t="b">
        <f>COUNTA(tblDetails[[#This Row],[Dep''t Code]:[Budget]])=0</f>
        <v>0</v>
      </c>
      <c r="Q169" s="23" t="b">
        <f>OR(tblDetails[[#This Row],[Blank Row Flag]],NOT(ISBLANK(tblDetails[[#This Row],[Dep''t Code]])))</f>
        <v>0</v>
      </c>
      <c r="R16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9" s="23" t="b">
        <f>OR(tblDetails[[#This Row],[Blank Row Flag]],NOT(ISBLANK(tblDetails[[#This Row],[Top Task Name]])))</f>
        <v>0</v>
      </c>
      <c r="T169" s="23" t="b">
        <f>OR(tblDetails[[#This Row],[Blank Row Flag]],NOT(ISBLANK(tblDetails[[#This Row],[Top Task Manager]])))</f>
        <v>0</v>
      </c>
      <c r="U169" s="23" t="b">
        <f>OR(tblDetails[[#This Row],[Blank Row Flag]],NOT(ISBLANK(tblDetails[[#This Row],[Requisition Approver]])))</f>
        <v>0</v>
      </c>
      <c r="V169" s="23" t="b">
        <f>OR(tblDetails[[#This Row],[Blank Row Flag]],NOT(ISBLANK(tblDetails[[#This Row],[Top Task Start Date]])))</f>
        <v>0</v>
      </c>
      <c r="W169" s="23" t="b">
        <f>OR(tblDetails[[#This Row],[Blank Row Flag]],NOT(ISBLANK(tblDetails[[#This Row],[Top Task End Date]])))</f>
        <v>0</v>
      </c>
      <c r="X16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9" s="23" t="b">
        <f>OR(tblDetails[[#This Row],[Blank Row Flag]],NOT(ISBLANK(tblDetails[[#This Row],[Sub Task Name]])))</f>
        <v>0</v>
      </c>
      <c r="Z169" s="23" t="b">
        <v>1</v>
      </c>
      <c r="AA169" s="23" t="b">
        <f>OR(tblDetails[[#This Row],[Blank Row Flag]],NOT(ISBLANK(tblDetails[[#This Row],[Budget Resource]])))</f>
        <v>0</v>
      </c>
      <c r="AB169" s="23" t="b">
        <f>OR(tblDetails[[#This Row],[Blank Row Flag]],NOT(ISBLANK(tblDetails[[#This Row],[Budget]])))</f>
        <v>0</v>
      </c>
      <c r="AC169" s="38" t="b">
        <f>OR(tblDetails[[#This Row],[Blank Row Flag]],NOT(ISBLANK(tblDetails[[#This Row],[Sub Task End Date]])))</f>
        <v>0</v>
      </c>
      <c r="AD169" s="38" t="b">
        <f>OR(tblDetails[[#This Row],[Blank Row Flag]],NOT(ISBLANK(tblDetails[[#This Row],[Sub Task Start Date]])))</f>
        <v>0</v>
      </c>
    </row>
    <row r="170" spans="1:30" x14ac:dyDescent="0.25">
      <c r="A170" s="32"/>
      <c r="B170" s="23" t="str">
        <f>IF(tblDetails[[#This Row],[Dep''t Code]]="","",VLOOKUP(tblDetails[[#This Row],[Dep''t Code]],Table5[],2,0))</f>
        <v/>
      </c>
      <c r="C170" s="32"/>
      <c r="D170" s="32"/>
      <c r="E170" s="32"/>
      <c r="F170" s="32"/>
      <c r="G170" s="33"/>
      <c r="H170" s="33"/>
      <c r="I170" s="32"/>
      <c r="J170" s="32"/>
      <c r="K170" s="32"/>
      <c r="L170" s="33"/>
      <c r="M170" s="33"/>
      <c r="N170" s="32"/>
      <c r="O170" s="35"/>
      <c r="P170" s="23" t="b">
        <f>COUNTA(tblDetails[[#This Row],[Dep''t Code]:[Budget]])=0</f>
        <v>0</v>
      </c>
      <c r="Q170" s="23" t="b">
        <f>OR(tblDetails[[#This Row],[Blank Row Flag]],NOT(ISBLANK(tblDetails[[#This Row],[Dep''t Code]])))</f>
        <v>0</v>
      </c>
      <c r="R17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0" s="23" t="b">
        <f>OR(tblDetails[[#This Row],[Blank Row Flag]],NOT(ISBLANK(tblDetails[[#This Row],[Top Task Name]])))</f>
        <v>0</v>
      </c>
      <c r="T170" s="23" t="b">
        <f>OR(tblDetails[[#This Row],[Blank Row Flag]],NOT(ISBLANK(tblDetails[[#This Row],[Top Task Manager]])))</f>
        <v>0</v>
      </c>
      <c r="U170" s="23" t="b">
        <f>OR(tblDetails[[#This Row],[Blank Row Flag]],NOT(ISBLANK(tblDetails[[#This Row],[Requisition Approver]])))</f>
        <v>0</v>
      </c>
      <c r="V170" s="23" t="b">
        <f>OR(tblDetails[[#This Row],[Blank Row Flag]],NOT(ISBLANK(tblDetails[[#This Row],[Top Task Start Date]])))</f>
        <v>0</v>
      </c>
      <c r="W170" s="23" t="b">
        <f>OR(tblDetails[[#This Row],[Blank Row Flag]],NOT(ISBLANK(tblDetails[[#This Row],[Top Task End Date]])))</f>
        <v>0</v>
      </c>
      <c r="X17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0" s="23" t="b">
        <f>OR(tblDetails[[#This Row],[Blank Row Flag]],NOT(ISBLANK(tblDetails[[#This Row],[Sub Task Name]])))</f>
        <v>0</v>
      </c>
      <c r="Z170" s="23" t="b">
        <v>1</v>
      </c>
      <c r="AA170" s="23" t="b">
        <f>OR(tblDetails[[#This Row],[Blank Row Flag]],NOT(ISBLANK(tblDetails[[#This Row],[Budget Resource]])))</f>
        <v>0</v>
      </c>
      <c r="AB170" s="23" t="b">
        <f>OR(tblDetails[[#This Row],[Blank Row Flag]],NOT(ISBLANK(tblDetails[[#This Row],[Budget]])))</f>
        <v>0</v>
      </c>
      <c r="AC170" s="38" t="b">
        <f>OR(tblDetails[[#This Row],[Blank Row Flag]],NOT(ISBLANK(tblDetails[[#This Row],[Sub Task End Date]])))</f>
        <v>0</v>
      </c>
      <c r="AD170" s="38" t="b">
        <f>OR(tblDetails[[#This Row],[Blank Row Flag]],NOT(ISBLANK(tblDetails[[#This Row],[Sub Task Start Date]])))</f>
        <v>0</v>
      </c>
    </row>
    <row r="171" spans="1:30" x14ac:dyDescent="0.25">
      <c r="A171" s="32"/>
      <c r="B171" s="23" t="str">
        <f>IF(tblDetails[[#This Row],[Dep''t Code]]="","",VLOOKUP(tblDetails[[#This Row],[Dep''t Code]],Table5[],2,0))</f>
        <v/>
      </c>
      <c r="C171" s="32"/>
      <c r="D171" s="32"/>
      <c r="E171" s="32"/>
      <c r="F171" s="32"/>
      <c r="G171" s="33"/>
      <c r="H171" s="33"/>
      <c r="I171" s="32"/>
      <c r="J171" s="32"/>
      <c r="K171" s="32"/>
      <c r="L171" s="33"/>
      <c r="M171" s="33"/>
      <c r="N171" s="32"/>
      <c r="O171" s="35"/>
      <c r="P171" s="23" t="b">
        <f>COUNTA(tblDetails[[#This Row],[Dep''t Code]:[Budget]])=0</f>
        <v>0</v>
      </c>
      <c r="Q171" s="23" t="b">
        <f>OR(tblDetails[[#This Row],[Blank Row Flag]],NOT(ISBLANK(tblDetails[[#This Row],[Dep''t Code]])))</f>
        <v>0</v>
      </c>
      <c r="R17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1" s="23" t="b">
        <f>OR(tblDetails[[#This Row],[Blank Row Flag]],NOT(ISBLANK(tblDetails[[#This Row],[Top Task Name]])))</f>
        <v>0</v>
      </c>
      <c r="T171" s="23" t="b">
        <f>OR(tblDetails[[#This Row],[Blank Row Flag]],NOT(ISBLANK(tblDetails[[#This Row],[Top Task Manager]])))</f>
        <v>0</v>
      </c>
      <c r="U171" s="23" t="b">
        <f>OR(tblDetails[[#This Row],[Blank Row Flag]],NOT(ISBLANK(tblDetails[[#This Row],[Requisition Approver]])))</f>
        <v>0</v>
      </c>
      <c r="V171" s="23" t="b">
        <f>OR(tblDetails[[#This Row],[Blank Row Flag]],NOT(ISBLANK(tblDetails[[#This Row],[Top Task Start Date]])))</f>
        <v>0</v>
      </c>
      <c r="W171" s="23" t="b">
        <f>OR(tblDetails[[#This Row],[Blank Row Flag]],NOT(ISBLANK(tblDetails[[#This Row],[Top Task End Date]])))</f>
        <v>0</v>
      </c>
      <c r="X17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1" s="23" t="b">
        <f>OR(tblDetails[[#This Row],[Blank Row Flag]],NOT(ISBLANK(tblDetails[[#This Row],[Sub Task Name]])))</f>
        <v>0</v>
      </c>
      <c r="Z171" s="23" t="b">
        <v>1</v>
      </c>
      <c r="AA171" s="23" t="b">
        <f>OR(tblDetails[[#This Row],[Blank Row Flag]],NOT(ISBLANK(tblDetails[[#This Row],[Budget Resource]])))</f>
        <v>0</v>
      </c>
      <c r="AB171" s="23" t="b">
        <f>OR(tblDetails[[#This Row],[Blank Row Flag]],NOT(ISBLANK(tblDetails[[#This Row],[Budget]])))</f>
        <v>0</v>
      </c>
      <c r="AC171" s="38" t="b">
        <f>OR(tblDetails[[#This Row],[Blank Row Flag]],NOT(ISBLANK(tblDetails[[#This Row],[Sub Task End Date]])))</f>
        <v>0</v>
      </c>
      <c r="AD171" s="38" t="b">
        <f>OR(tblDetails[[#This Row],[Blank Row Flag]],NOT(ISBLANK(tblDetails[[#This Row],[Sub Task Start Date]])))</f>
        <v>0</v>
      </c>
    </row>
    <row r="172" spans="1:30" x14ac:dyDescent="0.25">
      <c r="A172" s="32"/>
      <c r="B172" s="23" t="str">
        <f>IF(tblDetails[[#This Row],[Dep''t Code]]="","",VLOOKUP(tblDetails[[#This Row],[Dep''t Code]],Table5[],2,0))</f>
        <v/>
      </c>
      <c r="C172" s="32"/>
      <c r="D172" s="32"/>
      <c r="E172" s="32"/>
      <c r="F172" s="32"/>
      <c r="G172" s="33"/>
      <c r="H172" s="33"/>
      <c r="I172" s="32"/>
      <c r="J172" s="32"/>
      <c r="K172" s="32"/>
      <c r="L172" s="33"/>
      <c r="M172" s="33"/>
      <c r="N172" s="32"/>
      <c r="O172" s="35"/>
      <c r="P172" s="23" t="b">
        <f>COUNTA(tblDetails[[#This Row],[Dep''t Code]:[Budget]])=0</f>
        <v>0</v>
      </c>
      <c r="Q172" s="23" t="b">
        <f>OR(tblDetails[[#This Row],[Blank Row Flag]],NOT(ISBLANK(tblDetails[[#This Row],[Dep''t Code]])))</f>
        <v>0</v>
      </c>
      <c r="R17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2" s="23" t="b">
        <f>OR(tblDetails[[#This Row],[Blank Row Flag]],NOT(ISBLANK(tblDetails[[#This Row],[Top Task Name]])))</f>
        <v>0</v>
      </c>
      <c r="T172" s="23" t="b">
        <f>OR(tblDetails[[#This Row],[Blank Row Flag]],NOT(ISBLANK(tblDetails[[#This Row],[Top Task Manager]])))</f>
        <v>0</v>
      </c>
      <c r="U172" s="23" t="b">
        <f>OR(tblDetails[[#This Row],[Blank Row Flag]],NOT(ISBLANK(tblDetails[[#This Row],[Requisition Approver]])))</f>
        <v>0</v>
      </c>
      <c r="V172" s="23" t="b">
        <f>OR(tblDetails[[#This Row],[Blank Row Flag]],NOT(ISBLANK(tblDetails[[#This Row],[Top Task Start Date]])))</f>
        <v>0</v>
      </c>
      <c r="W172" s="23" t="b">
        <f>OR(tblDetails[[#This Row],[Blank Row Flag]],NOT(ISBLANK(tblDetails[[#This Row],[Top Task End Date]])))</f>
        <v>0</v>
      </c>
      <c r="X17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2" s="23" t="b">
        <f>OR(tblDetails[[#This Row],[Blank Row Flag]],NOT(ISBLANK(tblDetails[[#This Row],[Sub Task Name]])))</f>
        <v>0</v>
      </c>
      <c r="Z172" s="23" t="b">
        <v>1</v>
      </c>
      <c r="AA172" s="23" t="b">
        <f>OR(tblDetails[[#This Row],[Blank Row Flag]],NOT(ISBLANK(tblDetails[[#This Row],[Budget Resource]])))</f>
        <v>0</v>
      </c>
      <c r="AB172" s="23" t="b">
        <f>OR(tblDetails[[#This Row],[Blank Row Flag]],NOT(ISBLANK(tblDetails[[#This Row],[Budget]])))</f>
        <v>0</v>
      </c>
      <c r="AC172" s="38" t="b">
        <f>OR(tblDetails[[#This Row],[Blank Row Flag]],NOT(ISBLANK(tblDetails[[#This Row],[Sub Task End Date]])))</f>
        <v>0</v>
      </c>
      <c r="AD172" s="38" t="b">
        <f>OR(tblDetails[[#This Row],[Blank Row Flag]],NOT(ISBLANK(tblDetails[[#This Row],[Sub Task Start Date]])))</f>
        <v>0</v>
      </c>
    </row>
    <row r="173" spans="1:30" x14ac:dyDescent="0.25">
      <c r="A173" s="32"/>
      <c r="B173" s="23" t="str">
        <f>IF(tblDetails[[#This Row],[Dep''t Code]]="","",VLOOKUP(tblDetails[[#This Row],[Dep''t Code]],Table5[],2,0))</f>
        <v/>
      </c>
      <c r="C173" s="32"/>
      <c r="D173" s="32"/>
      <c r="E173" s="32"/>
      <c r="F173" s="32"/>
      <c r="G173" s="33"/>
      <c r="H173" s="33"/>
      <c r="I173" s="32"/>
      <c r="J173" s="32"/>
      <c r="K173" s="32"/>
      <c r="L173" s="33"/>
      <c r="M173" s="33"/>
      <c r="N173" s="32"/>
      <c r="O173" s="35"/>
      <c r="P173" s="23" t="b">
        <f>COUNTA(tblDetails[[#This Row],[Dep''t Code]:[Budget]])=0</f>
        <v>0</v>
      </c>
      <c r="Q173" s="23" t="b">
        <f>OR(tblDetails[[#This Row],[Blank Row Flag]],NOT(ISBLANK(tblDetails[[#This Row],[Dep''t Code]])))</f>
        <v>0</v>
      </c>
      <c r="R17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3" s="23" t="b">
        <f>OR(tblDetails[[#This Row],[Blank Row Flag]],NOT(ISBLANK(tblDetails[[#This Row],[Top Task Name]])))</f>
        <v>0</v>
      </c>
      <c r="T173" s="23" t="b">
        <f>OR(tblDetails[[#This Row],[Blank Row Flag]],NOT(ISBLANK(tblDetails[[#This Row],[Top Task Manager]])))</f>
        <v>0</v>
      </c>
      <c r="U173" s="23" t="b">
        <f>OR(tblDetails[[#This Row],[Blank Row Flag]],NOT(ISBLANK(tblDetails[[#This Row],[Requisition Approver]])))</f>
        <v>0</v>
      </c>
      <c r="V173" s="23" t="b">
        <f>OR(tblDetails[[#This Row],[Blank Row Flag]],NOT(ISBLANK(tblDetails[[#This Row],[Top Task Start Date]])))</f>
        <v>0</v>
      </c>
      <c r="W173" s="23" t="b">
        <f>OR(tblDetails[[#This Row],[Blank Row Flag]],NOT(ISBLANK(tblDetails[[#This Row],[Top Task End Date]])))</f>
        <v>0</v>
      </c>
      <c r="X17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3" s="23" t="b">
        <f>OR(tblDetails[[#This Row],[Blank Row Flag]],NOT(ISBLANK(tblDetails[[#This Row],[Sub Task Name]])))</f>
        <v>0</v>
      </c>
      <c r="Z173" s="23" t="b">
        <v>1</v>
      </c>
      <c r="AA173" s="23" t="b">
        <f>OR(tblDetails[[#This Row],[Blank Row Flag]],NOT(ISBLANK(tblDetails[[#This Row],[Budget Resource]])))</f>
        <v>0</v>
      </c>
      <c r="AB173" s="23" t="b">
        <f>OR(tblDetails[[#This Row],[Blank Row Flag]],NOT(ISBLANK(tblDetails[[#This Row],[Budget]])))</f>
        <v>0</v>
      </c>
      <c r="AC173" s="38" t="b">
        <f>OR(tblDetails[[#This Row],[Blank Row Flag]],NOT(ISBLANK(tblDetails[[#This Row],[Sub Task End Date]])))</f>
        <v>0</v>
      </c>
      <c r="AD173" s="38" t="b">
        <f>OR(tblDetails[[#This Row],[Blank Row Flag]],NOT(ISBLANK(tblDetails[[#This Row],[Sub Task Start Date]])))</f>
        <v>0</v>
      </c>
    </row>
    <row r="174" spans="1:30" x14ac:dyDescent="0.25">
      <c r="A174" s="32"/>
      <c r="B174" s="23" t="str">
        <f>IF(tblDetails[[#This Row],[Dep''t Code]]="","",VLOOKUP(tblDetails[[#This Row],[Dep''t Code]],Table5[],2,0))</f>
        <v/>
      </c>
      <c r="C174" s="32"/>
      <c r="D174" s="32"/>
      <c r="E174" s="32"/>
      <c r="F174" s="32"/>
      <c r="G174" s="33"/>
      <c r="H174" s="33"/>
      <c r="I174" s="32"/>
      <c r="J174" s="32"/>
      <c r="K174" s="32"/>
      <c r="L174" s="33"/>
      <c r="M174" s="33"/>
      <c r="N174" s="32"/>
      <c r="O174" s="35"/>
      <c r="P174" s="23" t="b">
        <f>COUNTA(tblDetails[[#This Row],[Dep''t Code]:[Budget]])=0</f>
        <v>0</v>
      </c>
      <c r="Q174" s="23" t="b">
        <f>OR(tblDetails[[#This Row],[Blank Row Flag]],NOT(ISBLANK(tblDetails[[#This Row],[Dep''t Code]])))</f>
        <v>0</v>
      </c>
      <c r="R17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4" s="23" t="b">
        <f>OR(tblDetails[[#This Row],[Blank Row Flag]],NOT(ISBLANK(tblDetails[[#This Row],[Top Task Name]])))</f>
        <v>0</v>
      </c>
      <c r="T174" s="23" t="b">
        <f>OR(tblDetails[[#This Row],[Blank Row Flag]],NOT(ISBLANK(tblDetails[[#This Row],[Top Task Manager]])))</f>
        <v>0</v>
      </c>
      <c r="U174" s="23" t="b">
        <f>OR(tblDetails[[#This Row],[Blank Row Flag]],NOT(ISBLANK(tblDetails[[#This Row],[Requisition Approver]])))</f>
        <v>0</v>
      </c>
      <c r="V174" s="23" t="b">
        <f>OR(tblDetails[[#This Row],[Blank Row Flag]],NOT(ISBLANK(tblDetails[[#This Row],[Top Task Start Date]])))</f>
        <v>0</v>
      </c>
      <c r="W174" s="23" t="b">
        <f>OR(tblDetails[[#This Row],[Blank Row Flag]],NOT(ISBLANK(tblDetails[[#This Row],[Top Task End Date]])))</f>
        <v>0</v>
      </c>
      <c r="X17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4" s="23" t="b">
        <f>OR(tblDetails[[#This Row],[Blank Row Flag]],NOT(ISBLANK(tblDetails[[#This Row],[Sub Task Name]])))</f>
        <v>0</v>
      </c>
      <c r="Z174" s="23" t="b">
        <v>1</v>
      </c>
      <c r="AA174" s="23" t="b">
        <f>OR(tblDetails[[#This Row],[Blank Row Flag]],NOT(ISBLANK(tblDetails[[#This Row],[Budget Resource]])))</f>
        <v>0</v>
      </c>
      <c r="AB174" s="23" t="b">
        <f>OR(tblDetails[[#This Row],[Blank Row Flag]],NOT(ISBLANK(tblDetails[[#This Row],[Budget]])))</f>
        <v>0</v>
      </c>
      <c r="AC174" s="38" t="b">
        <f>OR(tblDetails[[#This Row],[Blank Row Flag]],NOT(ISBLANK(tblDetails[[#This Row],[Sub Task End Date]])))</f>
        <v>0</v>
      </c>
      <c r="AD174" s="38" t="b">
        <f>OR(tblDetails[[#This Row],[Blank Row Flag]],NOT(ISBLANK(tblDetails[[#This Row],[Sub Task Start Date]])))</f>
        <v>0</v>
      </c>
    </row>
    <row r="175" spans="1:30" x14ac:dyDescent="0.25">
      <c r="A175" s="32"/>
      <c r="B175" s="23" t="str">
        <f>IF(tblDetails[[#This Row],[Dep''t Code]]="","",VLOOKUP(tblDetails[[#This Row],[Dep''t Code]],Table5[],2,0))</f>
        <v/>
      </c>
      <c r="C175" s="32"/>
      <c r="D175" s="32"/>
      <c r="E175" s="32"/>
      <c r="F175" s="32"/>
      <c r="G175" s="33"/>
      <c r="H175" s="33"/>
      <c r="I175" s="32"/>
      <c r="J175" s="32"/>
      <c r="K175" s="32"/>
      <c r="L175" s="33"/>
      <c r="M175" s="33"/>
      <c r="N175" s="32"/>
      <c r="O175" s="35"/>
      <c r="P175" s="23" t="b">
        <f>COUNTA(tblDetails[[#This Row],[Dep''t Code]:[Budget]])=0</f>
        <v>0</v>
      </c>
      <c r="Q175" s="23" t="b">
        <f>OR(tblDetails[[#This Row],[Blank Row Flag]],NOT(ISBLANK(tblDetails[[#This Row],[Dep''t Code]])))</f>
        <v>0</v>
      </c>
      <c r="R17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5" s="23" t="b">
        <f>OR(tblDetails[[#This Row],[Blank Row Flag]],NOT(ISBLANK(tblDetails[[#This Row],[Top Task Name]])))</f>
        <v>0</v>
      </c>
      <c r="T175" s="23" t="b">
        <f>OR(tblDetails[[#This Row],[Blank Row Flag]],NOT(ISBLANK(tblDetails[[#This Row],[Top Task Manager]])))</f>
        <v>0</v>
      </c>
      <c r="U175" s="23" t="b">
        <f>OR(tblDetails[[#This Row],[Blank Row Flag]],NOT(ISBLANK(tblDetails[[#This Row],[Requisition Approver]])))</f>
        <v>0</v>
      </c>
      <c r="V175" s="23" t="b">
        <f>OR(tblDetails[[#This Row],[Blank Row Flag]],NOT(ISBLANK(tblDetails[[#This Row],[Top Task Start Date]])))</f>
        <v>0</v>
      </c>
      <c r="W175" s="23" t="b">
        <f>OR(tblDetails[[#This Row],[Blank Row Flag]],NOT(ISBLANK(tblDetails[[#This Row],[Top Task End Date]])))</f>
        <v>0</v>
      </c>
      <c r="X17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5" s="23" t="b">
        <f>OR(tblDetails[[#This Row],[Blank Row Flag]],NOT(ISBLANK(tblDetails[[#This Row],[Sub Task Name]])))</f>
        <v>0</v>
      </c>
      <c r="Z175" s="23" t="b">
        <v>1</v>
      </c>
      <c r="AA175" s="23" t="b">
        <f>OR(tblDetails[[#This Row],[Blank Row Flag]],NOT(ISBLANK(tblDetails[[#This Row],[Budget Resource]])))</f>
        <v>0</v>
      </c>
      <c r="AB175" s="23" t="b">
        <f>OR(tblDetails[[#This Row],[Blank Row Flag]],NOT(ISBLANK(tblDetails[[#This Row],[Budget]])))</f>
        <v>0</v>
      </c>
      <c r="AC175" s="38" t="b">
        <f>OR(tblDetails[[#This Row],[Blank Row Flag]],NOT(ISBLANK(tblDetails[[#This Row],[Sub Task End Date]])))</f>
        <v>0</v>
      </c>
      <c r="AD175" s="38" t="b">
        <f>OR(tblDetails[[#This Row],[Blank Row Flag]],NOT(ISBLANK(tblDetails[[#This Row],[Sub Task Start Date]])))</f>
        <v>0</v>
      </c>
    </row>
    <row r="176" spans="1:30" x14ac:dyDescent="0.25">
      <c r="A176" s="32"/>
      <c r="B176" s="23" t="str">
        <f>IF(tblDetails[[#This Row],[Dep''t Code]]="","",VLOOKUP(tblDetails[[#This Row],[Dep''t Code]],Table5[],2,0))</f>
        <v/>
      </c>
      <c r="C176" s="32"/>
      <c r="D176" s="32"/>
      <c r="E176" s="32"/>
      <c r="F176" s="32"/>
      <c r="G176" s="33"/>
      <c r="H176" s="33"/>
      <c r="I176" s="32"/>
      <c r="J176" s="32"/>
      <c r="K176" s="32"/>
      <c r="L176" s="33"/>
      <c r="M176" s="33"/>
      <c r="N176" s="32"/>
      <c r="O176" s="35"/>
      <c r="P176" s="23" t="b">
        <f>COUNTA(tblDetails[[#This Row],[Dep''t Code]:[Budget]])=0</f>
        <v>0</v>
      </c>
      <c r="Q176" s="23" t="b">
        <f>OR(tblDetails[[#This Row],[Blank Row Flag]],NOT(ISBLANK(tblDetails[[#This Row],[Dep''t Code]])))</f>
        <v>0</v>
      </c>
      <c r="R17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6" s="23" t="b">
        <f>OR(tblDetails[[#This Row],[Blank Row Flag]],NOT(ISBLANK(tblDetails[[#This Row],[Top Task Name]])))</f>
        <v>0</v>
      </c>
      <c r="T176" s="23" t="b">
        <f>OR(tblDetails[[#This Row],[Blank Row Flag]],NOT(ISBLANK(tblDetails[[#This Row],[Top Task Manager]])))</f>
        <v>0</v>
      </c>
      <c r="U176" s="23" t="b">
        <f>OR(tblDetails[[#This Row],[Blank Row Flag]],NOT(ISBLANK(tblDetails[[#This Row],[Requisition Approver]])))</f>
        <v>0</v>
      </c>
      <c r="V176" s="23" t="b">
        <f>OR(tblDetails[[#This Row],[Blank Row Flag]],NOT(ISBLANK(tblDetails[[#This Row],[Top Task Start Date]])))</f>
        <v>0</v>
      </c>
      <c r="W176" s="23" t="b">
        <f>OR(tblDetails[[#This Row],[Blank Row Flag]],NOT(ISBLANK(tblDetails[[#This Row],[Top Task End Date]])))</f>
        <v>0</v>
      </c>
      <c r="X17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6" s="23" t="b">
        <f>OR(tblDetails[[#This Row],[Blank Row Flag]],NOT(ISBLANK(tblDetails[[#This Row],[Sub Task Name]])))</f>
        <v>0</v>
      </c>
      <c r="Z176" s="23" t="b">
        <v>1</v>
      </c>
      <c r="AA176" s="23" t="b">
        <f>OR(tblDetails[[#This Row],[Blank Row Flag]],NOT(ISBLANK(tblDetails[[#This Row],[Budget Resource]])))</f>
        <v>0</v>
      </c>
      <c r="AB176" s="23" t="b">
        <f>OR(tblDetails[[#This Row],[Blank Row Flag]],NOT(ISBLANK(tblDetails[[#This Row],[Budget]])))</f>
        <v>0</v>
      </c>
      <c r="AC176" s="38" t="b">
        <f>OR(tblDetails[[#This Row],[Blank Row Flag]],NOT(ISBLANK(tblDetails[[#This Row],[Sub Task End Date]])))</f>
        <v>0</v>
      </c>
      <c r="AD176" s="38" t="b">
        <f>OR(tblDetails[[#This Row],[Blank Row Flag]],NOT(ISBLANK(tblDetails[[#This Row],[Sub Task Start Date]])))</f>
        <v>0</v>
      </c>
    </row>
    <row r="177" spans="1:30" x14ac:dyDescent="0.25">
      <c r="A177" s="32"/>
      <c r="B177" s="23" t="str">
        <f>IF(tblDetails[[#This Row],[Dep''t Code]]="","",VLOOKUP(tblDetails[[#This Row],[Dep''t Code]],Table5[],2,0))</f>
        <v/>
      </c>
      <c r="C177" s="32"/>
      <c r="D177" s="32"/>
      <c r="E177" s="32"/>
      <c r="F177" s="32"/>
      <c r="G177" s="33"/>
      <c r="H177" s="33"/>
      <c r="I177" s="32"/>
      <c r="J177" s="32"/>
      <c r="K177" s="32"/>
      <c r="L177" s="33"/>
      <c r="M177" s="33"/>
      <c r="N177" s="32"/>
      <c r="O177" s="35"/>
      <c r="P177" s="23" t="b">
        <f>COUNTA(tblDetails[[#This Row],[Dep''t Code]:[Budget]])=0</f>
        <v>0</v>
      </c>
      <c r="Q177" s="23" t="b">
        <f>OR(tblDetails[[#This Row],[Blank Row Flag]],NOT(ISBLANK(tblDetails[[#This Row],[Dep''t Code]])))</f>
        <v>0</v>
      </c>
      <c r="R17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7" s="23" t="b">
        <f>OR(tblDetails[[#This Row],[Blank Row Flag]],NOT(ISBLANK(tblDetails[[#This Row],[Top Task Name]])))</f>
        <v>0</v>
      </c>
      <c r="T177" s="23" t="b">
        <f>OR(tblDetails[[#This Row],[Blank Row Flag]],NOT(ISBLANK(tblDetails[[#This Row],[Top Task Manager]])))</f>
        <v>0</v>
      </c>
      <c r="U177" s="23" t="b">
        <f>OR(tblDetails[[#This Row],[Blank Row Flag]],NOT(ISBLANK(tblDetails[[#This Row],[Requisition Approver]])))</f>
        <v>0</v>
      </c>
      <c r="V177" s="23" t="b">
        <f>OR(tblDetails[[#This Row],[Blank Row Flag]],NOT(ISBLANK(tblDetails[[#This Row],[Top Task Start Date]])))</f>
        <v>0</v>
      </c>
      <c r="W177" s="23" t="b">
        <f>OR(tblDetails[[#This Row],[Blank Row Flag]],NOT(ISBLANK(tblDetails[[#This Row],[Top Task End Date]])))</f>
        <v>0</v>
      </c>
      <c r="X17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7" s="23" t="b">
        <f>OR(tblDetails[[#This Row],[Blank Row Flag]],NOT(ISBLANK(tblDetails[[#This Row],[Sub Task Name]])))</f>
        <v>0</v>
      </c>
      <c r="Z177" s="23" t="b">
        <v>1</v>
      </c>
      <c r="AA177" s="23" t="b">
        <f>OR(tblDetails[[#This Row],[Blank Row Flag]],NOT(ISBLANK(tblDetails[[#This Row],[Budget Resource]])))</f>
        <v>0</v>
      </c>
      <c r="AB177" s="23" t="b">
        <f>OR(tblDetails[[#This Row],[Blank Row Flag]],NOT(ISBLANK(tblDetails[[#This Row],[Budget]])))</f>
        <v>0</v>
      </c>
      <c r="AC177" s="38" t="b">
        <f>OR(tblDetails[[#This Row],[Blank Row Flag]],NOT(ISBLANK(tblDetails[[#This Row],[Sub Task End Date]])))</f>
        <v>0</v>
      </c>
      <c r="AD177" s="38" t="b">
        <f>OR(tblDetails[[#This Row],[Blank Row Flag]],NOT(ISBLANK(tblDetails[[#This Row],[Sub Task Start Date]])))</f>
        <v>0</v>
      </c>
    </row>
    <row r="178" spans="1:30" x14ac:dyDescent="0.25">
      <c r="A178" s="32"/>
      <c r="B178" s="23" t="str">
        <f>IF(tblDetails[[#This Row],[Dep''t Code]]="","",VLOOKUP(tblDetails[[#This Row],[Dep''t Code]],Table5[],2,0))</f>
        <v/>
      </c>
      <c r="C178" s="32"/>
      <c r="D178" s="32"/>
      <c r="E178" s="32"/>
      <c r="F178" s="32"/>
      <c r="G178" s="33"/>
      <c r="H178" s="33"/>
      <c r="I178" s="32"/>
      <c r="J178" s="32"/>
      <c r="K178" s="32"/>
      <c r="L178" s="33"/>
      <c r="M178" s="33"/>
      <c r="N178" s="32"/>
      <c r="O178" s="35"/>
      <c r="P178" s="23" t="b">
        <f>COUNTA(tblDetails[[#This Row],[Dep''t Code]:[Budget]])=0</f>
        <v>0</v>
      </c>
      <c r="Q178" s="23" t="b">
        <f>OR(tblDetails[[#This Row],[Blank Row Flag]],NOT(ISBLANK(tblDetails[[#This Row],[Dep''t Code]])))</f>
        <v>0</v>
      </c>
      <c r="R17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8" s="23" t="b">
        <f>OR(tblDetails[[#This Row],[Blank Row Flag]],NOT(ISBLANK(tblDetails[[#This Row],[Top Task Name]])))</f>
        <v>0</v>
      </c>
      <c r="T178" s="23" t="b">
        <f>OR(tblDetails[[#This Row],[Blank Row Flag]],NOT(ISBLANK(tblDetails[[#This Row],[Top Task Manager]])))</f>
        <v>0</v>
      </c>
      <c r="U178" s="23" t="b">
        <f>OR(tblDetails[[#This Row],[Blank Row Flag]],NOT(ISBLANK(tblDetails[[#This Row],[Requisition Approver]])))</f>
        <v>0</v>
      </c>
      <c r="V178" s="23" t="b">
        <f>OR(tblDetails[[#This Row],[Blank Row Flag]],NOT(ISBLANK(tblDetails[[#This Row],[Top Task Start Date]])))</f>
        <v>0</v>
      </c>
      <c r="W178" s="23" t="b">
        <f>OR(tblDetails[[#This Row],[Blank Row Flag]],NOT(ISBLANK(tblDetails[[#This Row],[Top Task End Date]])))</f>
        <v>0</v>
      </c>
      <c r="X17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8" s="23" t="b">
        <f>OR(tblDetails[[#This Row],[Blank Row Flag]],NOT(ISBLANK(tblDetails[[#This Row],[Sub Task Name]])))</f>
        <v>0</v>
      </c>
      <c r="Z178" s="23" t="b">
        <v>1</v>
      </c>
      <c r="AA178" s="23" t="b">
        <f>OR(tblDetails[[#This Row],[Blank Row Flag]],NOT(ISBLANK(tblDetails[[#This Row],[Budget Resource]])))</f>
        <v>0</v>
      </c>
      <c r="AB178" s="23" t="b">
        <f>OR(tblDetails[[#This Row],[Blank Row Flag]],NOT(ISBLANK(tblDetails[[#This Row],[Budget]])))</f>
        <v>0</v>
      </c>
      <c r="AC178" s="38" t="b">
        <f>OR(tblDetails[[#This Row],[Blank Row Flag]],NOT(ISBLANK(tblDetails[[#This Row],[Sub Task End Date]])))</f>
        <v>0</v>
      </c>
      <c r="AD178" s="38" t="b">
        <f>OR(tblDetails[[#This Row],[Blank Row Flag]],NOT(ISBLANK(tblDetails[[#This Row],[Sub Task Start Date]])))</f>
        <v>0</v>
      </c>
    </row>
    <row r="179" spans="1:30" x14ac:dyDescent="0.25">
      <c r="A179" s="32"/>
      <c r="B179" s="23" t="str">
        <f>IF(tblDetails[[#This Row],[Dep''t Code]]="","",VLOOKUP(tblDetails[[#This Row],[Dep''t Code]],Table5[],2,0))</f>
        <v/>
      </c>
      <c r="C179" s="32"/>
      <c r="D179" s="32"/>
      <c r="E179" s="32"/>
      <c r="F179" s="32"/>
      <c r="G179" s="33"/>
      <c r="H179" s="33"/>
      <c r="I179" s="32"/>
      <c r="J179" s="32"/>
      <c r="K179" s="32"/>
      <c r="L179" s="33"/>
      <c r="M179" s="33"/>
      <c r="N179" s="32"/>
      <c r="O179" s="35"/>
      <c r="P179" s="23" t="b">
        <f>COUNTA(tblDetails[[#This Row],[Dep''t Code]:[Budget]])=0</f>
        <v>0</v>
      </c>
      <c r="Q179" s="23" t="b">
        <f>OR(tblDetails[[#This Row],[Blank Row Flag]],NOT(ISBLANK(tblDetails[[#This Row],[Dep''t Code]])))</f>
        <v>0</v>
      </c>
      <c r="R17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9" s="23" t="b">
        <f>OR(tblDetails[[#This Row],[Blank Row Flag]],NOT(ISBLANK(tblDetails[[#This Row],[Top Task Name]])))</f>
        <v>0</v>
      </c>
      <c r="T179" s="23" t="b">
        <f>OR(tblDetails[[#This Row],[Blank Row Flag]],NOT(ISBLANK(tblDetails[[#This Row],[Top Task Manager]])))</f>
        <v>0</v>
      </c>
      <c r="U179" s="23" t="b">
        <f>OR(tblDetails[[#This Row],[Blank Row Flag]],NOT(ISBLANK(tblDetails[[#This Row],[Requisition Approver]])))</f>
        <v>0</v>
      </c>
      <c r="V179" s="23" t="b">
        <f>OR(tblDetails[[#This Row],[Blank Row Flag]],NOT(ISBLANK(tblDetails[[#This Row],[Top Task Start Date]])))</f>
        <v>0</v>
      </c>
      <c r="W179" s="23" t="b">
        <f>OR(tblDetails[[#This Row],[Blank Row Flag]],NOT(ISBLANK(tblDetails[[#This Row],[Top Task End Date]])))</f>
        <v>0</v>
      </c>
      <c r="X17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9" s="23" t="b">
        <f>OR(tblDetails[[#This Row],[Blank Row Flag]],NOT(ISBLANK(tblDetails[[#This Row],[Sub Task Name]])))</f>
        <v>0</v>
      </c>
      <c r="Z179" s="23" t="b">
        <v>1</v>
      </c>
      <c r="AA179" s="23" t="b">
        <f>OR(tblDetails[[#This Row],[Blank Row Flag]],NOT(ISBLANK(tblDetails[[#This Row],[Budget Resource]])))</f>
        <v>0</v>
      </c>
      <c r="AB179" s="23" t="b">
        <f>OR(tblDetails[[#This Row],[Blank Row Flag]],NOT(ISBLANK(tblDetails[[#This Row],[Budget]])))</f>
        <v>0</v>
      </c>
      <c r="AC179" s="38" t="b">
        <f>OR(tblDetails[[#This Row],[Blank Row Flag]],NOT(ISBLANK(tblDetails[[#This Row],[Sub Task End Date]])))</f>
        <v>0</v>
      </c>
      <c r="AD179" s="38" t="b">
        <f>OR(tblDetails[[#This Row],[Blank Row Flag]],NOT(ISBLANK(tblDetails[[#This Row],[Sub Task Start Date]])))</f>
        <v>0</v>
      </c>
    </row>
    <row r="180" spans="1:30" x14ac:dyDescent="0.25">
      <c r="A180" s="32"/>
      <c r="B180" s="23" t="str">
        <f>IF(tblDetails[[#This Row],[Dep''t Code]]="","",VLOOKUP(tblDetails[[#This Row],[Dep''t Code]],Table5[],2,0))</f>
        <v/>
      </c>
      <c r="C180" s="32"/>
      <c r="D180" s="32"/>
      <c r="E180" s="32"/>
      <c r="F180" s="32"/>
      <c r="G180" s="33"/>
      <c r="H180" s="33"/>
      <c r="I180" s="32"/>
      <c r="J180" s="32"/>
      <c r="K180" s="32"/>
      <c r="L180" s="33"/>
      <c r="M180" s="33"/>
      <c r="N180" s="32"/>
      <c r="O180" s="35"/>
      <c r="P180" s="23" t="b">
        <f>COUNTA(tblDetails[[#This Row],[Dep''t Code]:[Budget]])=0</f>
        <v>0</v>
      </c>
      <c r="Q180" s="23" t="b">
        <f>OR(tblDetails[[#This Row],[Blank Row Flag]],NOT(ISBLANK(tblDetails[[#This Row],[Dep''t Code]])))</f>
        <v>0</v>
      </c>
      <c r="R18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0" s="23" t="b">
        <f>OR(tblDetails[[#This Row],[Blank Row Flag]],NOT(ISBLANK(tblDetails[[#This Row],[Top Task Name]])))</f>
        <v>0</v>
      </c>
      <c r="T180" s="23" t="b">
        <f>OR(tblDetails[[#This Row],[Blank Row Flag]],NOT(ISBLANK(tblDetails[[#This Row],[Top Task Manager]])))</f>
        <v>0</v>
      </c>
      <c r="U180" s="23" t="b">
        <f>OR(tblDetails[[#This Row],[Blank Row Flag]],NOT(ISBLANK(tblDetails[[#This Row],[Requisition Approver]])))</f>
        <v>0</v>
      </c>
      <c r="V180" s="23" t="b">
        <f>OR(tblDetails[[#This Row],[Blank Row Flag]],NOT(ISBLANK(tblDetails[[#This Row],[Top Task Start Date]])))</f>
        <v>0</v>
      </c>
      <c r="W180" s="23" t="b">
        <f>OR(tblDetails[[#This Row],[Blank Row Flag]],NOT(ISBLANK(tblDetails[[#This Row],[Top Task End Date]])))</f>
        <v>0</v>
      </c>
      <c r="X18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0" s="23" t="b">
        <f>OR(tblDetails[[#This Row],[Blank Row Flag]],NOT(ISBLANK(tblDetails[[#This Row],[Sub Task Name]])))</f>
        <v>0</v>
      </c>
      <c r="Z180" s="23" t="b">
        <v>1</v>
      </c>
      <c r="AA180" s="23" t="b">
        <f>OR(tblDetails[[#This Row],[Blank Row Flag]],NOT(ISBLANK(tblDetails[[#This Row],[Budget Resource]])))</f>
        <v>0</v>
      </c>
      <c r="AB180" s="23" t="b">
        <f>OR(tblDetails[[#This Row],[Blank Row Flag]],NOT(ISBLANK(tblDetails[[#This Row],[Budget]])))</f>
        <v>0</v>
      </c>
      <c r="AC180" s="38" t="b">
        <f>OR(tblDetails[[#This Row],[Blank Row Flag]],NOT(ISBLANK(tblDetails[[#This Row],[Sub Task End Date]])))</f>
        <v>0</v>
      </c>
      <c r="AD180" s="38" t="b">
        <f>OR(tblDetails[[#This Row],[Blank Row Flag]],NOT(ISBLANK(tblDetails[[#This Row],[Sub Task Start Date]])))</f>
        <v>0</v>
      </c>
    </row>
    <row r="181" spans="1:30" x14ac:dyDescent="0.25">
      <c r="A181" s="32"/>
      <c r="B181" s="23" t="str">
        <f>IF(tblDetails[[#This Row],[Dep''t Code]]="","",VLOOKUP(tblDetails[[#This Row],[Dep''t Code]],Table5[],2,0))</f>
        <v/>
      </c>
      <c r="C181" s="32"/>
      <c r="D181" s="32"/>
      <c r="E181" s="32"/>
      <c r="F181" s="32"/>
      <c r="G181" s="33"/>
      <c r="H181" s="33"/>
      <c r="I181" s="32"/>
      <c r="J181" s="32"/>
      <c r="K181" s="32"/>
      <c r="L181" s="33"/>
      <c r="M181" s="33"/>
      <c r="N181" s="32"/>
      <c r="O181" s="35"/>
      <c r="P181" s="23" t="b">
        <f>COUNTA(tblDetails[[#This Row],[Dep''t Code]:[Budget]])=0</f>
        <v>0</v>
      </c>
      <c r="Q181" s="23" t="b">
        <f>OR(tblDetails[[#This Row],[Blank Row Flag]],NOT(ISBLANK(tblDetails[[#This Row],[Dep''t Code]])))</f>
        <v>0</v>
      </c>
      <c r="R18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1" s="23" t="b">
        <f>OR(tblDetails[[#This Row],[Blank Row Flag]],NOT(ISBLANK(tblDetails[[#This Row],[Top Task Name]])))</f>
        <v>0</v>
      </c>
      <c r="T181" s="23" t="b">
        <f>OR(tblDetails[[#This Row],[Blank Row Flag]],NOT(ISBLANK(tblDetails[[#This Row],[Top Task Manager]])))</f>
        <v>0</v>
      </c>
      <c r="U181" s="23" t="b">
        <f>OR(tblDetails[[#This Row],[Blank Row Flag]],NOT(ISBLANK(tblDetails[[#This Row],[Requisition Approver]])))</f>
        <v>0</v>
      </c>
      <c r="V181" s="23" t="b">
        <f>OR(tblDetails[[#This Row],[Blank Row Flag]],NOT(ISBLANK(tblDetails[[#This Row],[Top Task Start Date]])))</f>
        <v>0</v>
      </c>
      <c r="W181" s="23" t="b">
        <f>OR(tblDetails[[#This Row],[Blank Row Flag]],NOT(ISBLANK(tblDetails[[#This Row],[Top Task End Date]])))</f>
        <v>0</v>
      </c>
      <c r="X18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1" s="23" t="b">
        <f>OR(tblDetails[[#This Row],[Blank Row Flag]],NOT(ISBLANK(tblDetails[[#This Row],[Sub Task Name]])))</f>
        <v>0</v>
      </c>
      <c r="Z181" s="23" t="b">
        <v>1</v>
      </c>
      <c r="AA181" s="23" t="b">
        <f>OR(tblDetails[[#This Row],[Blank Row Flag]],NOT(ISBLANK(tblDetails[[#This Row],[Budget Resource]])))</f>
        <v>0</v>
      </c>
      <c r="AB181" s="23" t="b">
        <f>OR(tblDetails[[#This Row],[Blank Row Flag]],NOT(ISBLANK(tblDetails[[#This Row],[Budget]])))</f>
        <v>0</v>
      </c>
      <c r="AC181" s="38" t="b">
        <f>OR(tblDetails[[#This Row],[Blank Row Flag]],NOT(ISBLANK(tblDetails[[#This Row],[Sub Task End Date]])))</f>
        <v>0</v>
      </c>
      <c r="AD181" s="38" t="b">
        <f>OR(tblDetails[[#This Row],[Blank Row Flag]],NOT(ISBLANK(tblDetails[[#This Row],[Sub Task Start Date]])))</f>
        <v>0</v>
      </c>
    </row>
    <row r="182" spans="1:30" x14ac:dyDescent="0.25">
      <c r="A182" s="32"/>
      <c r="B182" s="23" t="str">
        <f>IF(tblDetails[[#This Row],[Dep''t Code]]="","",VLOOKUP(tblDetails[[#This Row],[Dep''t Code]],Table5[],2,0))</f>
        <v/>
      </c>
      <c r="C182" s="32"/>
      <c r="D182" s="32"/>
      <c r="E182" s="32"/>
      <c r="F182" s="32"/>
      <c r="G182" s="33"/>
      <c r="H182" s="33"/>
      <c r="I182" s="32"/>
      <c r="J182" s="32"/>
      <c r="K182" s="32"/>
      <c r="L182" s="33"/>
      <c r="M182" s="33"/>
      <c r="N182" s="32"/>
      <c r="O182" s="35"/>
      <c r="P182" s="23" t="b">
        <f>COUNTA(tblDetails[[#This Row],[Dep''t Code]:[Budget]])=0</f>
        <v>0</v>
      </c>
      <c r="Q182" s="23" t="b">
        <f>OR(tblDetails[[#This Row],[Blank Row Flag]],NOT(ISBLANK(tblDetails[[#This Row],[Dep''t Code]])))</f>
        <v>0</v>
      </c>
      <c r="R18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2" s="23" t="b">
        <f>OR(tblDetails[[#This Row],[Blank Row Flag]],NOT(ISBLANK(tblDetails[[#This Row],[Top Task Name]])))</f>
        <v>0</v>
      </c>
      <c r="T182" s="23" t="b">
        <f>OR(tblDetails[[#This Row],[Blank Row Flag]],NOT(ISBLANK(tblDetails[[#This Row],[Top Task Manager]])))</f>
        <v>0</v>
      </c>
      <c r="U182" s="23" t="b">
        <f>OR(tblDetails[[#This Row],[Blank Row Flag]],NOT(ISBLANK(tblDetails[[#This Row],[Requisition Approver]])))</f>
        <v>0</v>
      </c>
      <c r="V182" s="23" t="b">
        <f>OR(tblDetails[[#This Row],[Blank Row Flag]],NOT(ISBLANK(tblDetails[[#This Row],[Top Task Start Date]])))</f>
        <v>0</v>
      </c>
      <c r="W182" s="23" t="b">
        <f>OR(tblDetails[[#This Row],[Blank Row Flag]],NOT(ISBLANK(tblDetails[[#This Row],[Top Task End Date]])))</f>
        <v>0</v>
      </c>
      <c r="X18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2" s="23" t="b">
        <f>OR(tblDetails[[#This Row],[Blank Row Flag]],NOT(ISBLANK(tblDetails[[#This Row],[Sub Task Name]])))</f>
        <v>0</v>
      </c>
      <c r="Z182" s="23" t="b">
        <v>1</v>
      </c>
      <c r="AA182" s="23" t="b">
        <f>OR(tblDetails[[#This Row],[Blank Row Flag]],NOT(ISBLANK(tblDetails[[#This Row],[Budget Resource]])))</f>
        <v>0</v>
      </c>
      <c r="AB182" s="23" t="b">
        <f>OR(tblDetails[[#This Row],[Blank Row Flag]],NOT(ISBLANK(tblDetails[[#This Row],[Budget]])))</f>
        <v>0</v>
      </c>
      <c r="AC182" s="38" t="b">
        <f>OR(tblDetails[[#This Row],[Blank Row Flag]],NOT(ISBLANK(tblDetails[[#This Row],[Sub Task End Date]])))</f>
        <v>0</v>
      </c>
      <c r="AD182" s="38" t="b">
        <f>OR(tblDetails[[#This Row],[Blank Row Flag]],NOT(ISBLANK(tblDetails[[#This Row],[Sub Task Start Date]])))</f>
        <v>0</v>
      </c>
    </row>
    <row r="183" spans="1:30" x14ac:dyDescent="0.25">
      <c r="A183" s="32"/>
      <c r="B183" s="23" t="str">
        <f>IF(tblDetails[[#This Row],[Dep''t Code]]="","",VLOOKUP(tblDetails[[#This Row],[Dep''t Code]],Table5[],2,0))</f>
        <v/>
      </c>
      <c r="C183" s="32"/>
      <c r="D183" s="32"/>
      <c r="E183" s="32"/>
      <c r="F183" s="32"/>
      <c r="G183" s="33"/>
      <c r="H183" s="33"/>
      <c r="I183" s="32"/>
      <c r="J183" s="32"/>
      <c r="K183" s="32"/>
      <c r="L183" s="33"/>
      <c r="M183" s="33"/>
      <c r="N183" s="32"/>
      <c r="O183" s="35"/>
      <c r="P183" s="23" t="b">
        <f>COUNTA(tblDetails[[#This Row],[Dep''t Code]:[Budget]])=0</f>
        <v>0</v>
      </c>
      <c r="Q183" s="23" t="b">
        <f>OR(tblDetails[[#This Row],[Blank Row Flag]],NOT(ISBLANK(tblDetails[[#This Row],[Dep''t Code]])))</f>
        <v>0</v>
      </c>
      <c r="R18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3" s="23" t="b">
        <f>OR(tblDetails[[#This Row],[Blank Row Flag]],NOT(ISBLANK(tblDetails[[#This Row],[Top Task Name]])))</f>
        <v>0</v>
      </c>
      <c r="T183" s="23" t="b">
        <f>OR(tblDetails[[#This Row],[Blank Row Flag]],NOT(ISBLANK(tblDetails[[#This Row],[Top Task Manager]])))</f>
        <v>0</v>
      </c>
      <c r="U183" s="23" t="b">
        <f>OR(tblDetails[[#This Row],[Blank Row Flag]],NOT(ISBLANK(tblDetails[[#This Row],[Requisition Approver]])))</f>
        <v>0</v>
      </c>
      <c r="V183" s="23" t="b">
        <f>OR(tblDetails[[#This Row],[Blank Row Flag]],NOT(ISBLANK(tblDetails[[#This Row],[Top Task Start Date]])))</f>
        <v>0</v>
      </c>
      <c r="W183" s="23" t="b">
        <f>OR(tblDetails[[#This Row],[Blank Row Flag]],NOT(ISBLANK(tblDetails[[#This Row],[Top Task End Date]])))</f>
        <v>0</v>
      </c>
      <c r="X18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3" s="23" t="b">
        <f>OR(tblDetails[[#This Row],[Blank Row Flag]],NOT(ISBLANK(tblDetails[[#This Row],[Sub Task Name]])))</f>
        <v>0</v>
      </c>
      <c r="Z183" s="23" t="b">
        <v>1</v>
      </c>
      <c r="AA183" s="23" t="b">
        <f>OR(tblDetails[[#This Row],[Blank Row Flag]],NOT(ISBLANK(tblDetails[[#This Row],[Budget Resource]])))</f>
        <v>0</v>
      </c>
      <c r="AB183" s="23" t="b">
        <f>OR(tblDetails[[#This Row],[Blank Row Flag]],NOT(ISBLANK(tblDetails[[#This Row],[Budget]])))</f>
        <v>0</v>
      </c>
      <c r="AC183" s="38" t="b">
        <f>OR(tblDetails[[#This Row],[Blank Row Flag]],NOT(ISBLANK(tblDetails[[#This Row],[Sub Task End Date]])))</f>
        <v>0</v>
      </c>
      <c r="AD183" s="38" t="b">
        <f>OR(tblDetails[[#This Row],[Blank Row Flag]],NOT(ISBLANK(tblDetails[[#This Row],[Sub Task Start Date]])))</f>
        <v>0</v>
      </c>
    </row>
    <row r="184" spans="1:30" x14ac:dyDescent="0.25">
      <c r="A184" s="32"/>
      <c r="B184" s="23" t="str">
        <f>IF(tblDetails[[#This Row],[Dep''t Code]]="","",VLOOKUP(tblDetails[[#This Row],[Dep''t Code]],Table5[],2,0))</f>
        <v/>
      </c>
      <c r="C184" s="32"/>
      <c r="D184" s="32"/>
      <c r="E184" s="32"/>
      <c r="F184" s="32"/>
      <c r="G184" s="33"/>
      <c r="H184" s="33"/>
      <c r="I184" s="32"/>
      <c r="J184" s="32"/>
      <c r="K184" s="32"/>
      <c r="L184" s="33"/>
      <c r="M184" s="33"/>
      <c r="N184" s="32"/>
      <c r="O184" s="35"/>
      <c r="P184" s="23" t="b">
        <f>COUNTA(tblDetails[[#This Row],[Dep''t Code]:[Budget]])=0</f>
        <v>0</v>
      </c>
      <c r="Q184" s="23" t="b">
        <f>OR(tblDetails[[#This Row],[Blank Row Flag]],NOT(ISBLANK(tblDetails[[#This Row],[Dep''t Code]])))</f>
        <v>0</v>
      </c>
      <c r="R18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4" s="23" t="b">
        <f>OR(tblDetails[[#This Row],[Blank Row Flag]],NOT(ISBLANK(tblDetails[[#This Row],[Top Task Name]])))</f>
        <v>0</v>
      </c>
      <c r="T184" s="23" t="b">
        <f>OR(tblDetails[[#This Row],[Blank Row Flag]],NOT(ISBLANK(tblDetails[[#This Row],[Top Task Manager]])))</f>
        <v>0</v>
      </c>
      <c r="U184" s="23" t="b">
        <f>OR(tblDetails[[#This Row],[Blank Row Flag]],NOT(ISBLANK(tblDetails[[#This Row],[Requisition Approver]])))</f>
        <v>0</v>
      </c>
      <c r="V184" s="23" t="b">
        <f>OR(tblDetails[[#This Row],[Blank Row Flag]],NOT(ISBLANK(tblDetails[[#This Row],[Top Task Start Date]])))</f>
        <v>0</v>
      </c>
      <c r="W184" s="23" t="b">
        <f>OR(tblDetails[[#This Row],[Blank Row Flag]],NOT(ISBLANK(tblDetails[[#This Row],[Top Task End Date]])))</f>
        <v>0</v>
      </c>
      <c r="X18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4" s="23" t="b">
        <f>OR(tblDetails[[#This Row],[Blank Row Flag]],NOT(ISBLANK(tblDetails[[#This Row],[Sub Task Name]])))</f>
        <v>0</v>
      </c>
      <c r="Z184" s="23" t="b">
        <v>1</v>
      </c>
      <c r="AA184" s="23" t="b">
        <f>OR(tblDetails[[#This Row],[Blank Row Flag]],NOT(ISBLANK(tblDetails[[#This Row],[Budget Resource]])))</f>
        <v>0</v>
      </c>
      <c r="AB184" s="23" t="b">
        <f>OR(tblDetails[[#This Row],[Blank Row Flag]],NOT(ISBLANK(tblDetails[[#This Row],[Budget]])))</f>
        <v>0</v>
      </c>
      <c r="AC184" s="38" t="b">
        <f>OR(tblDetails[[#This Row],[Blank Row Flag]],NOT(ISBLANK(tblDetails[[#This Row],[Sub Task End Date]])))</f>
        <v>0</v>
      </c>
      <c r="AD184" s="38" t="b">
        <f>OR(tblDetails[[#This Row],[Blank Row Flag]],NOT(ISBLANK(tblDetails[[#This Row],[Sub Task Start Date]])))</f>
        <v>0</v>
      </c>
    </row>
    <row r="185" spans="1:30" x14ac:dyDescent="0.25">
      <c r="A185" s="32"/>
      <c r="B185" s="23" t="str">
        <f>IF(tblDetails[[#This Row],[Dep''t Code]]="","",VLOOKUP(tblDetails[[#This Row],[Dep''t Code]],Table5[],2,0))</f>
        <v/>
      </c>
      <c r="C185" s="32"/>
      <c r="D185" s="32"/>
      <c r="E185" s="32"/>
      <c r="F185" s="32"/>
      <c r="G185" s="33"/>
      <c r="H185" s="33"/>
      <c r="I185" s="32"/>
      <c r="J185" s="32"/>
      <c r="K185" s="32"/>
      <c r="L185" s="33"/>
      <c r="M185" s="33"/>
      <c r="N185" s="32"/>
      <c r="O185" s="35"/>
      <c r="P185" s="23" t="b">
        <f>COUNTA(tblDetails[[#This Row],[Dep''t Code]:[Budget]])=0</f>
        <v>0</v>
      </c>
      <c r="Q185" s="23" t="b">
        <f>OR(tblDetails[[#This Row],[Blank Row Flag]],NOT(ISBLANK(tblDetails[[#This Row],[Dep''t Code]])))</f>
        <v>0</v>
      </c>
      <c r="R18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5" s="23" t="b">
        <f>OR(tblDetails[[#This Row],[Blank Row Flag]],NOT(ISBLANK(tblDetails[[#This Row],[Top Task Name]])))</f>
        <v>0</v>
      </c>
      <c r="T185" s="23" t="b">
        <f>OR(tblDetails[[#This Row],[Blank Row Flag]],NOT(ISBLANK(tblDetails[[#This Row],[Top Task Manager]])))</f>
        <v>0</v>
      </c>
      <c r="U185" s="23" t="b">
        <f>OR(tblDetails[[#This Row],[Blank Row Flag]],NOT(ISBLANK(tblDetails[[#This Row],[Requisition Approver]])))</f>
        <v>0</v>
      </c>
      <c r="V185" s="23" t="b">
        <f>OR(tblDetails[[#This Row],[Blank Row Flag]],NOT(ISBLANK(tblDetails[[#This Row],[Top Task Start Date]])))</f>
        <v>0</v>
      </c>
      <c r="W185" s="23" t="b">
        <f>OR(tblDetails[[#This Row],[Blank Row Flag]],NOT(ISBLANK(tblDetails[[#This Row],[Top Task End Date]])))</f>
        <v>0</v>
      </c>
      <c r="X18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5" s="23" t="b">
        <f>OR(tblDetails[[#This Row],[Blank Row Flag]],NOT(ISBLANK(tblDetails[[#This Row],[Sub Task Name]])))</f>
        <v>0</v>
      </c>
      <c r="Z185" s="23" t="b">
        <v>1</v>
      </c>
      <c r="AA185" s="23" t="b">
        <f>OR(tblDetails[[#This Row],[Blank Row Flag]],NOT(ISBLANK(tblDetails[[#This Row],[Budget Resource]])))</f>
        <v>0</v>
      </c>
      <c r="AB185" s="23" t="b">
        <f>OR(tblDetails[[#This Row],[Blank Row Flag]],NOT(ISBLANK(tblDetails[[#This Row],[Budget]])))</f>
        <v>0</v>
      </c>
      <c r="AC185" s="38" t="b">
        <f>OR(tblDetails[[#This Row],[Blank Row Flag]],NOT(ISBLANK(tblDetails[[#This Row],[Sub Task End Date]])))</f>
        <v>0</v>
      </c>
      <c r="AD185" s="38" t="b">
        <f>OR(tblDetails[[#This Row],[Blank Row Flag]],NOT(ISBLANK(tblDetails[[#This Row],[Sub Task Start Date]])))</f>
        <v>0</v>
      </c>
    </row>
    <row r="186" spans="1:30" x14ac:dyDescent="0.25">
      <c r="A186" s="32"/>
      <c r="B186" s="23" t="str">
        <f>IF(tblDetails[[#This Row],[Dep''t Code]]="","",VLOOKUP(tblDetails[[#This Row],[Dep''t Code]],Table5[],2,0))</f>
        <v/>
      </c>
      <c r="C186" s="32"/>
      <c r="D186" s="32"/>
      <c r="E186" s="32"/>
      <c r="F186" s="32"/>
      <c r="G186" s="33"/>
      <c r="H186" s="33"/>
      <c r="I186" s="32"/>
      <c r="J186" s="32"/>
      <c r="K186" s="32"/>
      <c r="L186" s="33"/>
      <c r="M186" s="33"/>
      <c r="N186" s="32"/>
      <c r="O186" s="35"/>
      <c r="P186" s="23" t="b">
        <f>COUNTA(tblDetails[[#This Row],[Dep''t Code]:[Budget]])=0</f>
        <v>0</v>
      </c>
      <c r="Q186" s="23" t="b">
        <f>OR(tblDetails[[#This Row],[Blank Row Flag]],NOT(ISBLANK(tblDetails[[#This Row],[Dep''t Code]])))</f>
        <v>0</v>
      </c>
      <c r="R18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6" s="23" t="b">
        <f>OR(tblDetails[[#This Row],[Blank Row Flag]],NOT(ISBLANK(tblDetails[[#This Row],[Top Task Name]])))</f>
        <v>0</v>
      </c>
      <c r="T186" s="23" t="b">
        <f>OR(tblDetails[[#This Row],[Blank Row Flag]],NOT(ISBLANK(tblDetails[[#This Row],[Top Task Manager]])))</f>
        <v>0</v>
      </c>
      <c r="U186" s="23" t="b">
        <f>OR(tblDetails[[#This Row],[Blank Row Flag]],NOT(ISBLANK(tblDetails[[#This Row],[Requisition Approver]])))</f>
        <v>0</v>
      </c>
      <c r="V186" s="23" t="b">
        <f>OR(tblDetails[[#This Row],[Blank Row Flag]],NOT(ISBLANK(tblDetails[[#This Row],[Top Task Start Date]])))</f>
        <v>0</v>
      </c>
      <c r="W186" s="23" t="b">
        <f>OR(tblDetails[[#This Row],[Blank Row Flag]],NOT(ISBLANK(tblDetails[[#This Row],[Top Task End Date]])))</f>
        <v>0</v>
      </c>
      <c r="X18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6" s="23" t="b">
        <f>OR(tblDetails[[#This Row],[Blank Row Flag]],NOT(ISBLANK(tblDetails[[#This Row],[Sub Task Name]])))</f>
        <v>0</v>
      </c>
      <c r="Z186" s="23" t="b">
        <v>1</v>
      </c>
      <c r="AA186" s="23" t="b">
        <f>OR(tblDetails[[#This Row],[Blank Row Flag]],NOT(ISBLANK(tblDetails[[#This Row],[Budget Resource]])))</f>
        <v>0</v>
      </c>
      <c r="AB186" s="23" t="b">
        <f>OR(tblDetails[[#This Row],[Blank Row Flag]],NOT(ISBLANK(tblDetails[[#This Row],[Budget]])))</f>
        <v>0</v>
      </c>
      <c r="AC186" s="38" t="b">
        <f>OR(tblDetails[[#This Row],[Blank Row Flag]],NOT(ISBLANK(tblDetails[[#This Row],[Sub Task End Date]])))</f>
        <v>0</v>
      </c>
      <c r="AD186" s="38" t="b">
        <f>OR(tblDetails[[#This Row],[Blank Row Flag]],NOT(ISBLANK(tblDetails[[#This Row],[Sub Task Start Date]])))</f>
        <v>0</v>
      </c>
    </row>
    <row r="187" spans="1:30" x14ac:dyDescent="0.25">
      <c r="A187" s="32"/>
      <c r="B187" s="23" t="str">
        <f>IF(tblDetails[[#This Row],[Dep''t Code]]="","",VLOOKUP(tblDetails[[#This Row],[Dep''t Code]],Table5[],2,0))</f>
        <v/>
      </c>
      <c r="C187" s="32"/>
      <c r="D187" s="32"/>
      <c r="E187" s="32"/>
      <c r="F187" s="32"/>
      <c r="G187" s="33"/>
      <c r="H187" s="33"/>
      <c r="I187" s="32"/>
      <c r="J187" s="32"/>
      <c r="K187" s="32"/>
      <c r="L187" s="33"/>
      <c r="M187" s="33"/>
      <c r="N187" s="32"/>
      <c r="O187" s="35"/>
      <c r="P187" s="23" t="b">
        <f>COUNTA(tblDetails[[#This Row],[Dep''t Code]:[Budget]])=0</f>
        <v>0</v>
      </c>
      <c r="Q187" s="23" t="b">
        <f>OR(tblDetails[[#This Row],[Blank Row Flag]],NOT(ISBLANK(tblDetails[[#This Row],[Dep''t Code]])))</f>
        <v>0</v>
      </c>
      <c r="R18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7" s="23" t="b">
        <f>OR(tblDetails[[#This Row],[Blank Row Flag]],NOT(ISBLANK(tblDetails[[#This Row],[Top Task Name]])))</f>
        <v>0</v>
      </c>
      <c r="T187" s="23" t="b">
        <f>OR(tblDetails[[#This Row],[Blank Row Flag]],NOT(ISBLANK(tblDetails[[#This Row],[Top Task Manager]])))</f>
        <v>0</v>
      </c>
      <c r="U187" s="23" t="b">
        <f>OR(tblDetails[[#This Row],[Blank Row Flag]],NOT(ISBLANK(tblDetails[[#This Row],[Requisition Approver]])))</f>
        <v>0</v>
      </c>
      <c r="V187" s="23" t="b">
        <f>OR(tblDetails[[#This Row],[Blank Row Flag]],NOT(ISBLANK(tblDetails[[#This Row],[Top Task Start Date]])))</f>
        <v>0</v>
      </c>
      <c r="W187" s="23" t="b">
        <f>OR(tblDetails[[#This Row],[Blank Row Flag]],NOT(ISBLANK(tblDetails[[#This Row],[Top Task End Date]])))</f>
        <v>0</v>
      </c>
      <c r="X18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7" s="23" t="b">
        <f>OR(tblDetails[[#This Row],[Blank Row Flag]],NOT(ISBLANK(tblDetails[[#This Row],[Sub Task Name]])))</f>
        <v>0</v>
      </c>
      <c r="Z187" s="23" t="b">
        <v>1</v>
      </c>
      <c r="AA187" s="23" t="b">
        <f>OR(tblDetails[[#This Row],[Blank Row Flag]],NOT(ISBLANK(tblDetails[[#This Row],[Budget Resource]])))</f>
        <v>0</v>
      </c>
      <c r="AB187" s="23" t="b">
        <f>OR(tblDetails[[#This Row],[Blank Row Flag]],NOT(ISBLANK(tblDetails[[#This Row],[Budget]])))</f>
        <v>0</v>
      </c>
      <c r="AC187" s="38" t="b">
        <f>OR(tblDetails[[#This Row],[Blank Row Flag]],NOT(ISBLANK(tblDetails[[#This Row],[Sub Task End Date]])))</f>
        <v>0</v>
      </c>
      <c r="AD187" s="38" t="b">
        <f>OR(tblDetails[[#This Row],[Blank Row Flag]],NOT(ISBLANK(tblDetails[[#This Row],[Sub Task Start Date]])))</f>
        <v>0</v>
      </c>
    </row>
    <row r="188" spans="1:30" x14ac:dyDescent="0.25">
      <c r="A188" s="32"/>
      <c r="B188" s="23" t="str">
        <f>IF(tblDetails[[#This Row],[Dep''t Code]]="","",VLOOKUP(tblDetails[[#This Row],[Dep''t Code]],Table5[],2,0))</f>
        <v/>
      </c>
      <c r="C188" s="32"/>
      <c r="D188" s="32"/>
      <c r="E188" s="32"/>
      <c r="F188" s="32"/>
      <c r="G188" s="33"/>
      <c r="H188" s="33"/>
      <c r="I188" s="32"/>
      <c r="J188" s="32"/>
      <c r="K188" s="32"/>
      <c r="L188" s="33"/>
      <c r="M188" s="33"/>
      <c r="N188" s="32"/>
      <c r="O188" s="35"/>
      <c r="P188" s="23" t="b">
        <f>COUNTA(tblDetails[[#This Row],[Dep''t Code]:[Budget]])=0</f>
        <v>0</v>
      </c>
      <c r="Q188" s="23" t="b">
        <f>OR(tblDetails[[#This Row],[Blank Row Flag]],NOT(ISBLANK(tblDetails[[#This Row],[Dep''t Code]])))</f>
        <v>0</v>
      </c>
      <c r="R18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8" s="23" t="b">
        <f>OR(tblDetails[[#This Row],[Blank Row Flag]],NOT(ISBLANK(tblDetails[[#This Row],[Top Task Name]])))</f>
        <v>0</v>
      </c>
      <c r="T188" s="23" t="b">
        <f>OR(tblDetails[[#This Row],[Blank Row Flag]],NOT(ISBLANK(tblDetails[[#This Row],[Top Task Manager]])))</f>
        <v>0</v>
      </c>
      <c r="U188" s="23" t="b">
        <f>OR(tblDetails[[#This Row],[Blank Row Flag]],NOT(ISBLANK(tblDetails[[#This Row],[Requisition Approver]])))</f>
        <v>0</v>
      </c>
      <c r="V188" s="23" t="b">
        <f>OR(tblDetails[[#This Row],[Blank Row Flag]],NOT(ISBLANK(tblDetails[[#This Row],[Top Task Start Date]])))</f>
        <v>0</v>
      </c>
      <c r="W188" s="23" t="b">
        <f>OR(tblDetails[[#This Row],[Blank Row Flag]],NOT(ISBLANK(tblDetails[[#This Row],[Top Task End Date]])))</f>
        <v>0</v>
      </c>
      <c r="X18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8" s="23" t="b">
        <f>OR(tblDetails[[#This Row],[Blank Row Flag]],NOT(ISBLANK(tblDetails[[#This Row],[Sub Task Name]])))</f>
        <v>0</v>
      </c>
      <c r="Z188" s="23" t="b">
        <v>1</v>
      </c>
      <c r="AA188" s="23" t="b">
        <f>OR(tblDetails[[#This Row],[Blank Row Flag]],NOT(ISBLANK(tblDetails[[#This Row],[Budget Resource]])))</f>
        <v>0</v>
      </c>
      <c r="AB188" s="23" t="b">
        <f>OR(tblDetails[[#This Row],[Blank Row Flag]],NOT(ISBLANK(tblDetails[[#This Row],[Budget]])))</f>
        <v>0</v>
      </c>
      <c r="AC188" s="38" t="b">
        <f>OR(tblDetails[[#This Row],[Blank Row Flag]],NOT(ISBLANK(tblDetails[[#This Row],[Sub Task End Date]])))</f>
        <v>0</v>
      </c>
      <c r="AD188" s="38" t="b">
        <f>OR(tblDetails[[#This Row],[Blank Row Flag]],NOT(ISBLANK(tblDetails[[#This Row],[Sub Task Start Date]])))</f>
        <v>0</v>
      </c>
    </row>
    <row r="189" spans="1:30" x14ac:dyDescent="0.25">
      <c r="A189" s="32"/>
      <c r="B189" s="23" t="str">
        <f>IF(tblDetails[[#This Row],[Dep''t Code]]="","",VLOOKUP(tblDetails[[#This Row],[Dep''t Code]],Table5[],2,0))</f>
        <v/>
      </c>
      <c r="C189" s="32"/>
      <c r="D189" s="32"/>
      <c r="E189" s="32"/>
      <c r="F189" s="32"/>
      <c r="G189" s="33"/>
      <c r="H189" s="33"/>
      <c r="I189" s="32"/>
      <c r="J189" s="32"/>
      <c r="K189" s="32"/>
      <c r="L189" s="33"/>
      <c r="M189" s="33"/>
      <c r="N189" s="32"/>
      <c r="O189" s="35"/>
      <c r="P189" s="23" t="b">
        <f>COUNTA(tblDetails[[#This Row],[Dep''t Code]:[Budget]])=0</f>
        <v>0</v>
      </c>
      <c r="Q189" s="23" t="b">
        <f>OR(tblDetails[[#This Row],[Blank Row Flag]],NOT(ISBLANK(tblDetails[[#This Row],[Dep''t Code]])))</f>
        <v>0</v>
      </c>
      <c r="R18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9" s="23" t="b">
        <f>OR(tblDetails[[#This Row],[Blank Row Flag]],NOT(ISBLANK(tblDetails[[#This Row],[Top Task Name]])))</f>
        <v>0</v>
      </c>
      <c r="T189" s="23" t="b">
        <f>OR(tblDetails[[#This Row],[Blank Row Flag]],NOT(ISBLANK(tblDetails[[#This Row],[Top Task Manager]])))</f>
        <v>0</v>
      </c>
      <c r="U189" s="23" t="b">
        <f>OR(tblDetails[[#This Row],[Blank Row Flag]],NOT(ISBLANK(tblDetails[[#This Row],[Requisition Approver]])))</f>
        <v>0</v>
      </c>
      <c r="V189" s="23" t="b">
        <f>OR(tblDetails[[#This Row],[Blank Row Flag]],NOT(ISBLANK(tblDetails[[#This Row],[Top Task Start Date]])))</f>
        <v>0</v>
      </c>
      <c r="W189" s="23" t="b">
        <f>OR(tblDetails[[#This Row],[Blank Row Flag]],NOT(ISBLANK(tblDetails[[#This Row],[Top Task End Date]])))</f>
        <v>0</v>
      </c>
      <c r="X18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9" s="23" t="b">
        <f>OR(tblDetails[[#This Row],[Blank Row Flag]],NOT(ISBLANK(tblDetails[[#This Row],[Sub Task Name]])))</f>
        <v>0</v>
      </c>
      <c r="Z189" s="23" t="b">
        <v>1</v>
      </c>
      <c r="AA189" s="23" t="b">
        <f>OR(tblDetails[[#This Row],[Blank Row Flag]],NOT(ISBLANK(tblDetails[[#This Row],[Budget Resource]])))</f>
        <v>0</v>
      </c>
      <c r="AB189" s="23" t="b">
        <f>OR(tblDetails[[#This Row],[Blank Row Flag]],NOT(ISBLANK(tblDetails[[#This Row],[Budget]])))</f>
        <v>0</v>
      </c>
      <c r="AC189" s="38" t="b">
        <f>OR(tblDetails[[#This Row],[Blank Row Flag]],NOT(ISBLANK(tblDetails[[#This Row],[Sub Task End Date]])))</f>
        <v>0</v>
      </c>
      <c r="AD189" s="38" t="b">
        <f>OR(tblDetails[[#This Row],[Blank Row Flag]],NOT(ISBLANK(tblDetails[[#This Row],[Sub Task Start Date]])))</f>
        <v>0</v>
      </c>
    </row>
    <row r="190" spans="1:30" x14ac:dyDescent="0.25">
      <c r="A190" s="32"/>
      <c r="B190" s="23" t="str">
        <f>IF(tblDetails[[#This Row],[Dep''t Code]]="","",VLOOKUP(tblDetails[[#This Row],[Dep''t Code]],Table5[],2,0))</f>
        <v/>
      </c>
      <c r="C190" s="32"/>
      <c r="D190" s="32"/>
      <c r="E190" s="32"/>
      <c r="F190" s="32"/>
      <c r="G190" s="33"/>
      <c r="H190" s="33"/>
      <c r="I190" s="32"/>
      <c r="J190" s="32"/>
      <c r="K190" s="32"/>
      <c r="L190" s="33"/>
      <c r="M190" s="33"/>
      <c r="N190" s="32"/>
      <c r="O190" s="35"/>
      <c r="P190" s="23" t="b">
        <f>COUNTA(tblDetails[[#This Row],[Dep''t Code]:[Budget]])=0</f>
        <v>0</v>
      </c>
      <c r="Q190" s="23" t="b">
        <f>OR(tblDetails[[#This Row],[Blank Row Flag]],NOT(ISBLANK(tblDetails[[#This Row],[Dep''t Code]])))</f>
        <v>0</v>
      </c>
      <c r="R19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0" s="23" t="b">
        <f>OR(tblDetails[[#This Row],[Blank Row Flag]],NOT(ISBLANK(tblDetails[[#This Row],[Top Task Name]])))</f>
        <v>0</v>
      </c>
      <c r="T190" s="23" t="b">
        <f>OR(tblDetails[[#This Row],[Blank Row Flag]],NOT(ISBLANK(tblDetails[[#This Row],[Top Task Manager]])))</f>
        <v>0</v>
      </c>
      <c r="U190" s="23" t="b">
        <f>OR(tblDetails[[#This Row],[Blank Row Flag]],NOT(ISBLANK(tblDetails[[#This Row],[Requisition Approver]])))</f>
        <v>0</v>
      </c>
      <c r="V190" s="23" t="b">
        <f>OR(tblDetails[[#This Row],[Blank Row Flag]],NOT(ISBLANK(tblDetails[[#This Row],[Top Task Start Date]])))</f>
        <v>0</v>
      </c>
      <c r="W190" s="23" t="b">
        <f>OR(tblDetails[[#This Row],[Blank Row Flag]],NOT(ISBLANK(tblDetails[[#This Row],[Top Task End Date]])))</f>
        <v>0</v>
      </c>
      <c r="X19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0" s="23" t="b">
        <f>OR(tblDetails[[#This Row],[Blank Row Flag]],NOT(ISBLANK(tblDetails[[#This Row],[Sub Task Name]])))</f>
        <v>0</v>
      </c>
      <c r="Z190" s="23" t="b">
        <v>1</v>
      </c>
      <c r="AA190" s="23" t="b">
        <f>OR(tblDetails[[#This Row],[Blank Row Flag]],NOT(ISBLANK(tblDetails[[#This Row],[Budget Resource]])))</f>
        <v>0</v>
      </c>
      <c r="AB190" s="23" t="b">
        <f>OR(tblDetails[[#This Row],[Blank Row Flag]],NOT(ISBLANK(tblDetails[[#This Row],[Budget]])))</f>
        <v>0</v>
      </c>
      <c r="AC190" s="38" t="b">
        <f>OR(tblDetails[[#This Row],[Blank Row Flag]],NOT(ISBLANK(tblDetails[[#This Row],[Sub Task End Date]])))</f>
        <v>0</v>
      </c>
      <c r="AD190" s="38" t="b">
        <f>OR(tblDetails[[#This Row],[Blank Row Flag]],NOT(ISBLANK(tblDetails[[#This Row],[Sub Task Start Date]])))</f>
        <v>0</v>
      </c>
    </row>
    <row r="191" spans="1:30" x14ac:dyDescent="0.25">
      <c r="A191" s="32"/>
      <c r="B191" s="23" t="str">
        <f>IF(tblDetails[[#This Row],[Dep''t Code]]="","",VLOOKUP(tblDetails[[#This Row],[Dep''t Code]],Table5[],2,0))</f>
        <v/>
      </c>
      <c r="C191" s="32"/>
      <c r="D191" s="32"/>
      <c r="E191" s="32"/>
      <c r="F191" s="32"/>
      <c r="G191" s="33"/>
      <c r="H191" s="33"/>
      <c r="I191" s="32"/>
      <c r="J191" s="32"/>
      <c r="K191" s="32"/>
      <c r="L191" s="33"/>
      <c r="M191" s="33"/>
      <c r="N191" s="32"/>
      <c r="O191" s="35"/>
      <c r="P191" s="23" t="b">
        <f>COUNTA(tblDetails[[#This Row],[Dep''t Code]:[Budget]])=0</f>
        <v>0</v>
      </c>
      <c r="Q191" s="23" t="b">
        <f>OR(tblDetails[[#This Row],[Blank Row Flag]],NOT(ISBLANK(tblDetails[[#This Row],[Dep''t Code]])))</f>
        <v>0</v>
      </c>
      <c r="R19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1" s="23" t="b">
        <f>OR(tblDetails[[#This Row],[Blank Row Flag]],NOT(ISBLANK(tblDetails[[#This Row],[Top Task Name]])))</f>
        <v>0</v>
      </c>
      <c r="T191" s="23" t="b">
        <f>OR(tblDetails[[#This Row],[Blank Row Flag]],NOT(ISBLANK(tblDetails[[#This Row],[Top Task Manager]])))</f>
        <v>0</v>
      </c>
      <c r="U191" s="23" t="b">
        <f>OR(tblDetails[[#This Row],[Blank Row Flag]],NOT(ISBLANK(tblDetails[[#This Row],[Requisition Approver]])))</f>
        <v>0</v>
      </c>
      <c r="V191" s="23" t="b">
        <f>OR(tblDetails[[#This Row],[Blank Row Flag]],NOT(ISBLANK(tblDetails[[#This Row],[Top Task Start Date]])))</f>
        <v>0</v>
      </c>
      <c r="W191" s="23" t="b">
        <f>OR(tblDetails[[#This Row],[Blank Row Flag]],NOT(ISBLANK(tblDetails[[#This Row],[Top Task End Date]])))</f>
        <v>0</v>
      </c>
      <c r="X19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1" s="23" t="b">
        <f>OR(tblDetails[[#This Row],[Blank Row Flag]],NOT(ISBLANK(tblDetails[[#This Row],[Sub Task Name]])))</f>
        <v>0</v>
      </c>
      <c r="Z191" s="23" t="b">
        <v>1</v>
      </c>
      <c r="AA191" s="23" t="b">
        <f>OR(tblDetails[[#This Row],[Blank Row Flag]],NOT(ISBLANK(tblDetails[[#This Row],[Budget Resource]])))</f>
        <v>0</v>
      </c>
      <c r="AB191" s="23" t="b">
        <f>OR(tblDetails[[#This Row],[Blank Row Flag]],NOT(ISBLANK(tblDetails[[#This Row],[Budget]])))</f>
        <v>0</v>
      </c>
      <c r="AC191" s="38" t="b">
        <f>OR(tblDetails[[#This Row],[Blank Row Flag]],NOT(ISBLANK(tblDetails[[#This Row],[Sub Task End Date]])))</f>
        <v>0</v>
      </c>
      <c r="AD191" s="38" t="b">
        <f>OR(tblDetails[[#This Row],[Blank Row Flag]],NOT(ISBLANK(tblDetails[[#This Row],[Sub Task Start Date]])))</f>
        <v>0</v>
      </c>
    </row>
    <row r="192" spans="1:30" x14ac:dyDescent="0.25">
      <c r="A192" s="32"/>
      <c r="B192" s="23" t="str">
        <f>IF(tblDetails[[#This Row],[Dep''t Code]]="","",VLOOKUP(tblDetails[[#This Row],[Dep''t Code]],Table5[],2,0))</f>
        <v/>
      </c>
      <c r="C192" s="32"/>
      <c r="D192" s="32"/>
      <c r="E192" s="32"/>
      <c r="F192" s="32"/>
      <c r="G192" s="33"/>
      <c r="H192" s="33"/>
      <c r="I192" s="32"/>
      <c r="J192" s="32"/>
      <c r="K192" s="32"/>
      <c r="L192" s="33"/>
      <c r="M192" s="33"/>
      <c r="N192" s="32"/>
      <c r="O192" s="35"/>
      <c r="P192" s="23" t="b">
        <f>COUNTA(tblDetails[[#This Row],[Dep''t Code]:[Budget]])=0</f>
        <v>0</v>
      </c>
      <c r="Q192" s="23" t="b">
        <f>OR(tblDetails[[#This Row],[Blank Row Flag]],NOT(ISBLANK(tblDetails[[#This Row],[Dep''t Code]])))</f>
        <v>0</v>
      </c>
      <c r="R19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2" s="23" t="b">
        <f>OR(tblDetails[[#This Row],[Blank Row Flag]],NOT(ISBLANK(tblDetails[[#This Row],[Top Task Name]])))</f>
        <v>0</v>
      </c>
      <c r="T192" s="23" t="b">
        <f>OR(tblDetails[[#This Row],[Blank Row Flag]],NOT(ISBLANK(tblDetails[[#This Row],[Top Task Manager]])))</f>
        <v>0</v>
      </c>
      <c r="U192" s="23" t="b">
        <f>OR(tblDetails[[#This Row],[Blank Row Flag]],NOT(ISBLANK(tblDetails[[#This Row],[Requisition Approver]])))</f>
        <v>0</v>
      </c>
      <c r="V192" s="23" t="b">
        <f>OR(tblDetails[[#This Row],[Blank Row Flag]],NOT(ISBLANK(tblDetails[[#This Row],[Top Task Start Date]])))</f>
        <v>0</v>
      </c>
      <c r="W192" s="23" t="b">
        <f>OR(tblDetails[[#This Row],[Blank Row Flag]],NOT(ISBLANK(tblDetails[[#This Row],[Top Task End Date]])))</f>
        <v>0</v>
      </c>
      <c r="X19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2" s="23" t="b">
        <f>OR(tblDetails[[#This Row],[Blank Row Flag]],NOT(ISBLANK(tblDetails[[#This Row],[Sub Task Name]])))</f>
        <v>0</v>
      </c>
      <c r="Z192" s="23" t="b">
        <v>1</v>
      </c>
      <c r="AA192" s="23" t="b">
        <f>OR(tblDetails[[#This Row],[Blank Row Flag]],NOT(ISBLANK(tblDetails[[#This Row],[Budget Resource]])))</f>
        <v>0</v>
      </c>
      <c r="AB192" s="23" t="b">
        <f>OR(tblDetails[[#This Row],[Blank Row Flag]],NOT(ISBLANK(tblDetails[[#This Row],[Budget]])))</f>
        <v>0</v>
      </c>
      <c r="AC192" s="38" t="b">
        <f>OR(tblDetails[[#This Row],[Blank Row Flag]],NOT(ISBLANK(tblDetails[[#This Row],[Sub Task End Date]])))</f>
        <v>0</v>
      </c>
      <c r="AD192" s="38" t="b">
        <f>OR(tblDetails[[#This Row],[Blank Row Flag]],NOT(ISBLANK(tblDetails[[#This Row],[Sub Task Start Date]])))</f>
        <v>0</v>
      </c>
    </row>
    <row r="193" spans="1:30" x14ac:dyDescent="0.25">
      <c r="A193" s="32"/>
      <c r="B193" s="23" t="str">
        <f>IF(tblDetails[[#This Row],[Dep''t Code]]="","",VLOOKUP(tblDetails[[#This Row],[Dep''t Code]],Table5[],2,0))</f>
        <v/>
      </c>
      <c r="C193" s="32"/>
      <c r="D193" s="32"/>
      <c r="E193" s="32"/>
      <c r="F193" s="32"/>
      <c r="G193" s="33"/>
      <c r="H193" s="33"/>
      <c r="I193" s="32"/>
      <c r="J193" s="32"/>
      <c r="K193" s="32"/>
      <c r="L193" s="33"/>
      <c r="M193" s="33"/>
      <c r="N193" s="32"/>
      <c r="O193" s="35"/>
      <c r="P193" s="23" t="b">
        <f>COUNTA(tblDetails[[#This Row],[Dep''t Code]:[Budget]])=0</f>
        <v>0</v>
      </c>
      <c r="Q193" s="23" t="b">
        <f>OR(tblDetails[[#This Row],[Blank Row Flag]],NOT(ISBLANK(tblDetails[[#This Row],[Dep''t Code]])))</f>
        <v>0</v>
      </c>
      <c r="R19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3" s="23" t="b">
        <f>OR(tblDetails[[#This Row],[Blank Row Flag]],NOT(ISBLANK(tblDetails[[#This Row],[Top Task Name]])))</f>
        <v>0</v>
      </c>
      <c r="T193" s="23" t="b">
        <f>OR(tblDetails[[#This Row],[Blank Row Flag]],NOT(ISBLANK(tblDetails[[#This Row],[Top Task Manager]])))</f>
        <v>0</v>
      </c>
      <c r="U193" s="23" t="b">
        <f>OR(tblDetails[[#This Row],[Blank Row Flag]],NOT(ISBLANK(tblDetails[[#This Row],[Requisition Approver]])))</f>
        <v>0</v>
      </c>
      <c r="V193" s="23" t="b">
        <f>OR(tblDetails[[#This Row],[Blank Row Flag]],NOT(ISBLANK(tblDetails[[#This Row],[Top Task Start Date]])))</f>
        <v>0</v>
      </c>
      <c r="W193" s="23" t="b">
        <f>OR(tblDetails[[#This Row],[Blank Row Flag]],NOT(ISBLANK(tblDetails[[#This Row],[Top Task End Date]])))</f>
        <v>0</v>
      </c>
      <c r="X19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3" s="23" t="b">
        <f>OR(tblDetails[[#This Row],[Blank Row Flag]],NOT(ISBLANK(tblDetails[[#This Row],[Sub Task Name]])))</f>
        <v>0</v>
      </c>
      <c r="Z193" s="23" t="b">
        <v>1</v>
      </c>
      <c r="AA193" s="23" t="b">
        <f>OR(tblDetails[[#This Row],[Blank Row Flag]],NOT(ISBLANK(tblDetails[[#This Row],[Budget Resource]])))</f>
        <v>0</v>
      </c>
      <c r="AB193" s="23" t="b">
        <f>OR(tblDetails[[#This Row],[Blank Row Flag]],NOT(ISBLANK(tblDetails[[#This Row],[Budget]])))</f>
        <v>0</v>
      </c>
      <c r="AC193" s="38" t="b">
        <f>OR(tblDetails[[#This Row],[Blank Row Flag]],NOT(ISBLANK(tblDetails[[#This Row],[Sub Task End Date]])))</f>
        <v>0</v>
      </c>
      <c r="AD193" s="38" t="b">
        <f>OR(tblDetails[[#This Row],[Blank Row Flag]],NOT(ISBLANK(tblDetails[[#This Row],[Sub Task Start Date]])))</f>
        <v>0</v>
      </c>
    </row>
    <row r="194" spans="1:30" x14ac:dyDescent="0.25">
      <c r="A194" s="32"/>
      <c r="B194" s="23" t="str">
        <f>IF(tblDetails[[#This Row],[Dep''t Code]]="","",VLOOKUP(tblDetails[[#This Row],[Dep''t Code]],Table5[],2,0))</f>
        <v/>
      </c>
      <c r="C194" s="32"/>
      <c r="D194" s="32"/>
      <c r="E194" s="32"/>
      <c r="F194" s="32"/>
      <c r="G194" s="33"/>
      <c r="H194" s="33"/>
      <c r="I194" s="32"/>
      <c r="J194" s="32"/>
      <c r="K194" s="32"/>
      <c r="L194" s="33"/>
      <c r="M194" s="33"/>
      <c r="N194" s="32"/>
      <c r="O194" s="35"/>
      <c r="P194" s="23" t="b">
        <f>COUNTA(tblDetails[[#This Row],[Dep''t Code]:[Budget]])=0</f>
        <v>0</v>
      </c>
      <c r="Q194" s="23" t="b">
        <f>OR(tblDetails[[#This Row],[Blank Row Flag]],NOT(ISBLANK(tblDetails[[#This Row],[Dep''t Code]])))</f>
        <v>0</v>
      </c>
      <c r="R19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4" s="23" t="b">
        <f>OR(tblDetails[[#This Row],[Blank Row Flag]],NOT(ISBLANK(tblDetails[[#This Row],[Top Task Name]])))</f>
        <v>0</v>
      </c>
      <c r="T194" s="23" t="b">
        <f>OR(tblDetails[[#This Row],[Blank Row Flag]],NOT(ISBLANK(tblDetails[[#This Row],[Top Task Manager]])))</f>
        <v>0</v>
      </c>
      <c r="U194" s="23" t="b">
        <f>OR(tblDetails[[#This Row],[Blank Row Flag]],NOT(ISBLANK(tblDetails[[#This Row],[Requisition Approver]])))</f>
        <v>0</v>
      </c>
      <c r="V194" s="23" t="b">
        <f>OR(tblDetails[[#This Row],[Blank Row Flag]],NOT(ISBLANK(tblDetails[[#This Row],[Top Task Start Date]])))</f>
        <v>0</v>
      </c>
      <c r="W194" s="23" t="b">
        <f>OR(tblDetails[[#This Row],[Blank Row Flag]],NOT(ISBLANK(tblDetails[[#This Row],[Top Task End Date]])))</f>
        <v>0</v>
      </c>
      <c r="X19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4" s="23" t="b">
        <f>OR(tblDetails[[#This Row],[Blank Row Flag]],NOT(ISBLANK(tblDetails[[#This Row],[Sub Task Name]])))</f>
        <v>0</v>
      </c>
      <c r="Z194" s="23" t="b">
        <v>1</v>
      </c>
      <c r="AA194" s="23" t="b">
        <f>OR(tblDetails[[#This Row],[Blank Row Flag]],NOT(ISBLANK(tblDetails[[#This Row],[Budget Resource]])))</f>
        <v>0</v>
      </c>
      <c r="AB194" s="23" t="b">
        <f>OR(tblDetails[[#This Row],[Blank Row Flag]],NOT(ISBLANK(tblDetails[[#This Row],[Budget]])))</f>
        <v>0</v>
      </c>
      <c r="AC194" s="38" t="b">
        <f>OR(tblDetails[[#This Row],[Blank Row Flag]],NOT(ISBLANK(tblDetails[[#This Row],[Sub Task End Date]])))</f>
        <v>0</v>
      </c>
      <c r="AD194" s="38" t="b">
        <f>OR(tblDetails[[#This Row],[Blank Row Flag]],NOT(ISBLANK(tblDetails[[#This Row],[Sub Task Start Date]])))</f>
        <v>0</v>
      </c>
    </row>
    <row r="195" spans="1:30" x14ac:dyDescent="0.25">
      <c r="A195" s="32"/>
      <c r="B195" s="23" t="str">
        <f>IF(tblDetails[[#This Row],[Dep''t Code]]="","",VLOOKUP(tblDetails[[#This Row],[Dep''t Code]],Table5[],2,0))</f>
        <v/>
      </c>
      <c r="C195" s="32"/>
      <c r="D195" s="32"/>
      <c r="E195" s="32"/>
      <c r="F195" s="32"/>
      <c r="G195" s="33"/>
      <c r="H195" s="33"/>
      <c r="I195" s="32"/>
      <c r="J195" s="32"/>
      <c r="K195" s="32"/>
      <c r="L195" s="33"/>
      <c r="M195" s="33"/>
      <c r="N195" s="32"/>
      <c r="O195" s="35"/>
      <c r="P195" s="23" t="b">
        <f>COUNTA(tblDetails[[#This Row],[Dep''t Code]:[Budget]])=0</f>
        <v>0</v>
      </c>
      <c r="Q195" s="23" t="b">
        <f>OR(tblDetails[[#This Row],[Blank Row Flag]],NOT(ISBLANK(tblDetails[[#This Row],[Dep''t Code]])))</f>
        <v>0</v>
      </c>
      <c r="R19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5" s="23" t="b">
        <f>OR(tblDetails[[#This Row],[Blank Row Flag]],NOT(ISBLANK(tblDetails[[#This Row],[Top Task Name]])))</f>
        <v>0</v>
      </c>
      <c r="T195" s="23" t="b">
        <f>OR(tblDetails[[#This Row],[Blank Row Flag]],NOT(ISBLANK(tblDetails[[#This Row],[Top Task Manager]])))</f>
        <v>0</v>
      </c>
      <c r="U195" s="23" t="b">
        <f>OR(tblDetails[[#This Row],[Blank Row Flag]],NOT(ISBLANK(tblDetails[[#This Row],[Requisition Approver]])))</f>
        <v>0</v>
      </c>
      <c r="V195" s="23" t="b">
        <f>OR(tblDetails[[#This Row],[Blank Row Flag]],NOT(ISBLANK(tblDetails[[#This Row],[Top Task Start Date]])))</f>
        <v>0</v>
      </c>
      <c r="W195" s="23" t="b">
        <f>OR(tblDetails[[#This Row],[Blank Row Flag]],NOT(ISBLANK(tblDetails[[#This Row],[Top Task End Date]])))</f>
        <v>0</v>
      </c>
      <c r="X19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5" s="23" t="b">
        <f>OR(tblDetails[[#This Row],[Blank Row Flag]],NOT(ISBLANK(tblDetails[[#This Row],[Sub Task Name]])))</f>
        <v>0</v>
      </c>
      <c r="Z195" s="23" t="b">
        <v>1</v>
      </c>
      <c r="AA195" s="23" t="b">
        <f>OR(tblDetails[[#This Row],[Blank Row Flag]],NOT(ISBLANK(tblDetails[[#This Row],[Budget Resource]])))</f>
        <v>0</v>
      </c>
      <c r="AB195" s="23" t="b">
        <f>OR(tblDetails[[#This Row],[Blank Row Flag]],NOT(ISBLANK(tblDetails[[#This Row],[Budget]])))</f>
        <v>0</v>
      </c>
      <c r="AC195" s="38" t="b">
        <f>OR(tblDetails[[#This Row],[Blank Row Flag]],NOT(ISBLANK(tblDetails[[#This Row],[Sub Task End Date]])))</f>
        <v>0</v>
      </c>
      <c r="AD195" s="38" t="b">
        <f>OR(tblDetails[[#This Row],[Blank Row Flag]],NOT(ISBLANK(tblDetails[[#This Row],[Sub Task Start Date]])))</f>
        <v>0</v>
      </c>
    </row>
    <row r="196" spans="1:30" x14ac:dyDescent="0.25">
      <c r="A196" s="32"/>
      <c r="B196" s="23" t="str">
        <f>IF(tblDetails[[#This Row],[Dep''t Code]]="","",VLOOKUP(tblDetails[[#This Row],[Dep''t Code]],Table5[],2,0))</f>
        <v/>
      </c>
      <c r="C196" s="32"/>
      <c r="D196" s="32"/>
      <c r="E196" s="32"/>
      <c r="F196" s="32"/>
      <c r="G196" s="33"/>
      <c r="H196" s="33"/>
      <c r="I196" s="32"/>
      <c r="J196" s="32"/>
      <c r="K196" s="32"/>
      <c r="L196" s="33"/>
      <c r="M196" s="33"/>
      <c r="N196" s="32"/>
      <c r="O196" s="35"/>
      <c r="P196" s="23" t="b">
        <f>COUNTA(tblDetails[[#This Row],[Dep''t Code]:[Budget]])=0</f>
        <v>0</v>
      </c>
      <c r="Q196" s="23" t="b">
        <f>OR(tblDetails[[#This Row],[Blank Row Flag]],NOT(ISBLANK(tblDetails[[#This Row],[Dep''t Code]])))</f>
        <v>0</v>
      </c>
      <c r="R19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6" s="23" t="b">
        <f>OR(tblDetails[[#This Row],[Blank Row Flag]],NOT(ISBLANK(tblDetails[[#This Row],[Top Task Name]])))</f>
        <v>0</v>
      </c>
      <c r="T196" s="23" t="b">
        <f>OR(tblDetails[[#This Row],[Blank Row Flag]],NOT(ISBLANK(tblDetails[[#This Row],[Top Task Manager]])))</f>
        <v>0</v>
      </c>
      <c r="U196" s="23" t="b">
        <f>OR(tblDetails[[#This Row],[Blank Row Flag]],NOT(ISBLANK(tblDetails[[#This Row],[Requisition Approver]])))</f>
        <v>0</v>
      </c>
      <c r="V196" s="23" t="b">
        <f>OR(tblDetails[[#This Row],[Blank Row Flag]],NOT(ISBLANK(tblDetails[[#This Row],[Top Task Start Date]])))</f>
        <v>0</v>
      </c>
      <c r="W196" s="23" t="b">
        <f>OR(tblDetails[[#This Row],[Blank Row Flag]],NOT(ISBLANK(tblDetails[[#This Row],[Top Task End Date]])))</f>
        <v>0</v>
      </c>
      <c r="X19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6" s="23" t="b">
        <f>OR(tblDetails[[#This Row],[Blank Row Flag]],NOT(ISBLANK(tblDetails[[#This Row],[Sub Task Name]])))</f>
        <v>0</v>
      </c>
      <c r="Z196" s="23" t="b">
        <v>1</v>
      </c>
      <c r="AA196" s="23" t="b">
        <f>OR(tblDetails[[#This Row],[Blank Row Flag]],NOT(ISBLANK(tblDetails[[#This Row],[Budget Resource]])))</f>
        <v>0</v>
      </c>
      <c r="AB196" s="23" t="b">
        <f>OR(tblDetails[[#This Row],[Blank Row Flag]],NOT(ISBLANK(tblDetails[[#This Row],[Budget]])))</f>
        <v>0</v>
      </c>
      <c r="AC196" s="38" t="b">
        <f>OR(tblDetails[[#This Row],[Blank Row Flag]],NOT(ISBLANK(tblDetails[[#This Row],[Sub Task End Date]])))</f>
        <v>0</v>
      </c>
      <c r="AD196" s="38" t="b">
        <f>OR(tblDetails[[#This Row],[Blank Row Flag]],NOT(ISBLANK(tblDetails[[#This Row],[Sub Task Start Date]])))</f>
        <v>0</v>
      </c>
    </row>
    <row r="197" spans="1:30" x14ac:dyDescent="0.25">
      <c r="A197" s="32"/>
      <c r="B197" s="23" t="str">
        <f>IF(tblDetails[[#This Row],[Dep''t Code]]="","",VLOOKUP(tblDetails[[#This Row],[Dep''t Code]],Table5[],2,0))</f>
        <v/>
      </c>
      <c r="C197" s="32"/>
      <c r="D197" s="32"/>
      <c r="E197" s="32"/>
      <c r="F197" s="32"/>
      <c r="G197" s="33"/>
      <c r="H197" s="33"/>
      <c r="I197" s="32"/>
      <c r="J197" s="32"/>
      <c r="K197" s="32"/>
      <c r="L197" s="33"/>
      <c r="M197" s="33"/>
      <c r="N197" s="32"/>
      <c r="O197" s="35"/>
      <c r="P197" s="23" t="b">
        <f>COUNTA(tblDetails[[#This Row],[Dep''t Code]:[Budget]])=0</f>
        <v>0</v>
      </c>
      <c r="Q197" s="23" t="b">
        <f>OR(tblDetails[[#This Row],[Blank Row Flag]],NOT(ISBLANK(tblDetails[[#This Row],[Dep''t Code]])))</f>
        <v>0</v>
      </c>
      <c r="R19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7" s="23" t="b">
        <f>OR(tblDetails[[#This Row],[Blank Row Flag]],NOT(ISBLANK(tblDetails[[#This Row],[Top Task Name]])))</f>
        <v>0</v>
      </c>
      <c r="T197" s="23" t="b">
        <f>OR(tblDetails[[#This Row],[Blank Row Flag]],NOT(ISBLANK(tblDetails[[#This Row],[Top Task Manager]])))</f>
        <v>0</v>
      </c>
      <c r="U197" s="23" t="b">
        <f>OR(tblDetails[[#This Row],[Blank Row Flag]],NOT(ISBLANK(tblDetails[[#This Row],[Requisition Approver]])))</f>
        <v>0</v>
      </c>
      <c r="V197" s="23" t="b">
        <f>OR(tblDetails[[#This Row],[Blank Row Flag]],NOT(ISBLANK(tblDetails[[#This Row],[Top Task Start Date]])))</f>
        <v>0</v>
      </c>
      <c r="W197" s="23" t="b">
        <f>OR(tblDetails[[#This Row],[Blank Row Flag]],NOT(ISBLANK(tblDetails[[#This Row],[Top Task End Date]])))</f>
        <v>0</v>
      </c>
      <c r="X19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7" s="23" t="b">
        <f>OR(tblDetails[[#This Row],[Blank Row Flag]],NOT(ISBLANK(tblDetails[[#This Row],[Sub Task Name]])))</f>
        <v>0</v>
      </c>
      <c r="Z197" s="23" t="b">
        <v>1</v>
      </c>
      <c r="AA197" s="23" t="b">
        <f>OR(tblDetails[[#This Row],[Blank Row Flag]],NOT(ISBLANK(tblDetails[[#This Row],[Budget Resource]])))</f>
        <v>0</v>
      </c>
      <c r="AB197" s="23" t="b">
        <f>OR(tblDetails[[#This Row],[Blank Row Flag]],NOT(ISBLANK(tblDetails[[#This Row],[Budget]])))</f>
        <v>0</v>
      </c>
      <c r="AC197" s="38" t="b">
        <f>OR(tblDetails[[#This Row],[Blank Row Flag]],NOT(ISBLANK(tblDetails[[#This Row],[Sub Task End Date]])))</f>
        <v>0</v>
      </c>
      <c r="AD197" s="38" t="b">
        <f>OR(tblDetails[[#This Row],[Blank Row Flag]],NOT(ISBLANK(tblDetails[[#This Row],[Sub Task Start Date]])))</f>
        <v>0</v>
      </c>
    </row>
    <row r="198" spans="1:30" x14ac:dyDescent="0.25">
      <c r="A198" s="32"/>
      <c r="B198" s="23" t="str">
        <f>IF(tblDetails[[#This Row],[Dep''t Code]]="","",VLOOKUP(tblDetails[[#This Row],[Dep''t Code]],Table5[],2,0))</f>
        <v/>
      </c>
      <c r="C198" s="32"/>
      <c r="D198" s="32"/>
      <c r="E198" s="32"/>
      <c r="F198" s="32"/>
      <c r="G198" s="33"/>
      <c r="H198" s="33"/>
      <c r="I198" s="32"/>
      <c r="J198" s="32"/>
      <c r="K198" s="32"/>
      <c r="L198" s="33"/>
      <c r="M198" s="33"/>
      <c r="N198" s="32"/>
      <c r="O198" s="35"/>
      <c r="P198" s="23" t="b">
        <f>COUNTA(tblDetails[[#This Row],[Dep''t Code]:[Budget]])=0</f>
        <v>0</v>
      </c>
      <c r="Q198" s="23" t="b">
        <f>OR(tblDetails[[#This Row],[Blank Row Flag]],NOT(ISBLANK(tblDetails[[#This Row],[Dep''t Code]])))</f>
        <v>0</v>
      </c>
      <c r="R19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8" s="23" t="b">
        <f>OR(tblDetails[[#This Row],[Blank Row Flag]],NOT(ISBLANK(tblDetails[[#This Row],[Top Task Name]])))</f>
        <v>0</v>
      </c>
      <c r="T198" s="23" t="b">
        <f>OR(tblDetails[[#This Row],[Blank Row Flag]],NOT(ISBLANK(tblDetails[[#This Row],[Top Task Manager]])))</f>
        <v>0</v>
      </c>
      <c r="U198" s="23" t="b">
        <f>OR(tblDetails[[#This Row],[Blank Row Flag]],NOT(ISBLANK(tblDetails[[#This Row],[Requisition Approver]])))</f>
        <v>0</v>
      </c>
      <c r="V198" s="23" t="b">
        <f>OR(tblDetails[[#This Row],[Blank Row Flag]],NOT(ISBLANK(tblDetails[[#This Row],[Top Task Start Date]])))</f>
        <v>0</v>
      </c>
      <c r="W198" s="23" t="b">
        <f>OR(tblDetails[[#This Row],[Blank Row Flag]],NOT(ISBLANK(tblDetails[[#This Row],[Top Task End Date]])))</f>
        <v>0</v>
      </c>
      <c r="X19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8" s="23" t="b">
        <f>OR(tblDetails[[#This Row],[Blank Row Flag]],NOT(ISBLANK(tblDetails[[#This Row],[Sub Task Name]])))</f>
        <v>0</v>
      </c>
      <c r="Z198" s="23" t="b">
        <v>1</v>
      </c>
      <c r="AA198" s="23" t="b">
        <f>OR(tblDetails[[#This Row],[Blank Row Flag]],NOT(ISBLANK(tblDetails[[#This Row],[Budget Resource]])))</f>
        <v>0</v>
      </c>
      <c r="AB198" s="23" t="b">
        <f>OR(tblDetails[[#This Row],[Blank Row Flag]],NOT(ISBLANK(tblDetails[[#This Row],[Budget]])))</f>
        <v>0</v>
      </c>
      <c r="AC198" s="38" t="b">
        <f>OR(tblDetails[[#This Row],[Blank Row Flag]],NOT(ISBLANK(tblDetails[[#This Row],[Sub Task End Date]])))</f>
        <v>0</v>
      </c>
      <c r="AD198" s="38" t="b">
        <f>OR(tblDetails[[#This Row],[Blank Row Flag]],NOT(ISBLANK(tblDetails[[#This Row],[Sub Task Start Date]])))</f>
        <v>0</v>
      </c>
    </row>
    <row r="199" spans="1:30" x14ac:dyDescent="0.25">
      <c r="A199" s="32"/>
      <c r="B199" s="23" t="str">
        <f>IF(tblDetails[[#This Row],[Dep''t Code]]="","",VLOOKUP(tblDetails[[#This Row],[Dep''t Code]],Table5[],2,0))</f>
        <v/>
      </c>
      <c r="C199" s="32"/>
      <c r="D199" s="32"/>
      <c r="E199" s="32"/>
      <c r="F199" s="32"/>
      <c r="G199" s="33"/>
      <c r="H199" s="33"/>
      <c r="I199" s="32"/>
      <c r="J199" s="32"/>
      <c r="K199" s="32"/>
      <c r="L199" s="33"/>
      <c r="M199" s="33"/>
      <c r="N199" s="32"/>
      <c r="O199" s="35"/>
      <c r="P199" s="23" t="b">
        <f>COUNTA(tblDetails[[#This Row],[Dep''t Code]:[Budget]])=0</f>
        <v>0</v>
      </c>
      <c r="Q199" s="23" t="b">
        <f>OR(tblDetails[[#This Row],[Blank Row Flag]],NOT(ISBLANK(tblDetails[[#This Row],[Dep''t Code]])))</f>
        <v>0</v>
      </c>
      <c r="R19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9" s="23" t="b">
        <f>OR(tblDetails[[#This Row],[Blank Row Flag]],NOT(ISBLANK(tblDetails[[#This Row],[Top Task Name]])))</f>
        <v>0</v>
      </c>
      <c r="T199" s="23" t="b">
        <f>OR(tblDetails[[#This Row],[Blank Row Flag]],NOT(ISBLANK(tblDetails[[#This Row],[Top Task Manager]])))</f>
        <v>0</v>
      </c>
      <c r="U199" s="23" t="b">
        <f>OR(tblDetails[[#This Row],[Blank Row Flag]],NOT(ISBLANK(tblDetails[[#This Row],[Requisition Approver]])))</f>
        <v>0</v>
      </c>
      <c r="V199" s="23" t="b">
        <f>OR(tblDetails[[#This Row],[Blank Row Flag]],NOT(ISBLANK(tblDetails[[#This Row],[Top Task Start Date]])))</f>
        <v>0</v>
      </c>
      <c r="W199" s="23" t="b">
        <f>OR(tblDetails[[#This Row],[Blank Row Flag]],NOT(ISBLANK(tblDetails[[#This Row],[Top Task End Date]])))</f>
        <v>0</v>
      </c>
      <c r="X19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9" s="23" t="b">
        <f>OR(tblDetails[[#This Row],[Blank Row Flag]],NOT(ISBLANK(tblDetails[[#This Row],[Sub Task Name]])))</f>
        <v>0</v>
      </c>
      <c r="Z199" s="23" t="b">
        <v>1</v>
      </c>
      <c r="AA199" s="23" t="b">
        <f>OR(tblDetails[[#This Row],[Blank Row Flag]],NOT(ISBLANK(tblDetails[[#This Row],[Budget Resource]])))</f>
        <v>0</v>
      </c>
      <c r="AB199" s="23" t="b">
        <f>OR(tblDetails[[#This Row],[Blank Row Flag]],NOT(ISBLANK(tblDetails[[#This Row],[Budget]])))</f>
        <v>0</v>
      </c>
      <c r="AC199" s="38" t="b">
        <f>OR(tblDetails[[#This Row],[Blank Row Flag]],NOT(ISBLANK(tblDetails[[#This Row],[Sub Task End Date]])))</f>
        <v>0</v>
      </c>
      <c r="AD199" s="38" t="b">
        <f>OR(tblDetails[[#This Row],[Blank Row Flag]],NOT(ISBLANK(tblDetails[[#This Row],[Sub Task Start Date]])))</f>
        <v>0</v>
      </c>
    </row>
    <row r="200" spans="1:30" x14ac:dyDescent="0.25">
      <c r="A200" s="32"/>
      <c r="B200" s="23" t="str">
        <f>IF(tblDetails[[#This Row],[Dep''t Code]]="","",VLOOKUP(tblDetails[[#This Row],[Dep''t Code]],Table5[],2,0))</f>
        <v/>
      </c>
      <c r="C200" s="32"/>
      <c r="D200" s="32"/>
      <c r="E200" s="32"/>
      <c r="F200" s="32"/>
      <c r="G200" s="33"/>
      <c r="H200" s="33"/>
      <c r="I200" s="32"/>
      <c r="J200" s="32"/>
      <c r="K200" s="32"/>
      <c r="L200" s="33"/>
      <c r="M200" s="33"/>
      <c r="N200" s="32"/>
      <c r="O200" s="35"/>
      <c r="P200" s="23" t="b">
        <f>COUNTA(tblDetails[[#This Row],[Dep''t Code]:[Budget]])=0</f>
        <v>0</v>
      </c>
      <c r="Q200" s="23" t="b">
        <f>OR(tblDetails[[#This Row],[Blank Row Flag]],NOT(ISBLANK(tblDetails[[#This Row],[Dep''t Code]])))</f>
        <v>0</v>
      </c>
      <c r="R20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00" s="23" t="b">
        <f>OR(tblDetails[[#This Row],[Blank Row Flag]],NOT(ISBLANK(tblDetails[[#This Row],[Top Task Name]])))</f>
        <v>0</v>
      </c>
      <c r="T200" s="23" t="b">
        <f>OR(tblDetails[[#This Row],[Blank Row Flag]],NOT(ISBLANK(tblDetails[[#This Row],[Top Task Manager]])))</f>
        <v>0</v>
      </c>
      <c r="U200" s="23" t="b">
        <f>OR(tblDetails[[#This Row],[Blank Row Flag]],NOT(ISBLANK(tblDetails[[#This Row],[Requisition Approver]])))</f>
        <v>0</v>
      </c>
      <c r="V200" s="23" t="b">
        <f>OR(tblDetails[[#This Row],[Blank Row Flag]],NOT(ISBLANK(tblDetails[[#This Row],[Top Task Start Date]])))</f>
        <v>0</v>
      </c>
      <c r="W200" s="23" t="b">
        <f>OR(tblDetails[[#This Row],[Blank Row Flag]],NOT(ISBLANK(tblDetails[[#This Row],[Top Task End Date]])))</f>
        <v>0</v>
      </c>
      <c r="X20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00" s="23" t="b">
        <f>OR(tblDetails[[#This Row],[Blank Row Flag]],NOT(ISBLANK(tblDetails[[#This Row],[Sub Task Name]])))</f>
        <v>0</v>
      </c>
      <c r="Z200" s="23" t="b">
        <v>1</v>
      </c>
      <c r="AA200" s="23" t="b">
        <f>OR(tblDetails[[#This Row],[Blank Row Flag]],NOT(ISBLANK(tblDetails[[#This Row],[Budget Resource]])))</f>
        <v>0</v>
      </c>
      <c r="AB200" s="23" t="b">
        <f>OR(tblDetails[[#This Row],[Blank Row Flag]],NOT(ISBLANK(tblDetails[[#This Row],[Budget]])))</f>
        <v>0</v>
      </c>
      <c r="AC200" s="38" t="b">
        <f>OR(tblDetails[[#This Row],[Blank Row Flag]],NOT(ISBLANK(tblDetails[[#This Row],[Sub Task End Date]])))</f>
        <v>0</v>
      </c>
      <c r="AD200" s="38" t="b">
        <f>OR(tblDetails[[#This Row],[Blank Row Flag]],NOT(ISBLANK(tblDetails[[#This Row],[Sub Task Start Date]])))</f>
        <v>0</v>
      </c>
    </row>
  </sheetData>
  <sheetProtection sheet="1" objects="1" scenarios="1" sort="0" autoFilter="0"/>
  <dataConsolidate/>
  <conditionalFormatting sqref="A3:A200">
    <cfRule type="expression" dxfId="43" priority="3">
      <formula>NOT(Q3)</formula>
    </cfRule>
  </conditionalFormatting>
  <conditionalFormatting sqref="C3:C200">
    <cfRule type="expression" dxfId="42" priority="2">
      <formula>NOT(R3)</formula>
    </cfRule>
  </conditionalFormatting>
  <conditionalFormatting sqref="D3:D200">
    <cfRule type="expression" dxfId="41" priority="1">
      <formula>NOT(S3)</formula>
    </cfRule>
  </conditionalFormatting>
  <conditionalFormatting sqref="G3:G200">
    <cfRule type="expression" dxfId="40" priority="5">
      <formula>NOT(V3)</formula>
    </cfRule>
  </conditionalFormatting>
  <conditionalFormatting sqref="H3:H200">
    <cfRule type="expression" dxfId="39" priority="4">
      <formula>NOT(W3)</formula>
    </cfRule>
  </conditionalFormatting>
  <conditionalFormatting sqref="I3:I200">
    <cfRule type="expression" dxfId="38" priority="7">
      <formula>NOT(X3)</formula>
    </cfRule>
  </conditionalFormatting>
  <conditionalFormatting sqref="J3:J200">
    <cfRule type="expression" dxfId="37" priority="6">
      <formula>NOT(Y3)</formula>
    </cfRule>
  </conditionalFormatting>
  <conditionalFormatting sqref="L3:L200">
    <cfRule type="expression" dxfId="36" priority="11">
      <formula>NOT(AD3)</formula>
    </cfRule>
  </conditionalFormatting>
  <conditionalFormatting sqref="M3:M200">
    <cfRule type="expression" dxfId="35" priority="10">
      <formula>NOT(AC3)</formula>
    </cfRule>
  </conditionalFormatting>
  <conditionalFormatting sqref="N3:N200">
    <cfRule type="expression" dxfId="34" priority="9">
      <formula>NOT(AA3)</formula>
    </cfRule>
  </conditionalFormatting>
  <conditionalFormatting sqref="O3:O200">
    <cfRule type="expression" dxfId="33" priority="8">
      <formula>NOT(AB3)</formula>
    </cfRule>
  </conditionalFormatting>
  <dataValidations count="10">
    <dataValidation type="decimal" allowBlank="1" showInputMessage="1" showErrorMessage="1" sqref="O3:O200" xr:uid="{00000000-0002-0000-0100-000000000000}">
      <formula1>-999999999999</formula1>
      <formula2>999999999999</formula2>
    </dataValidation>
    <dataValidation type="date" allowBlank="1" showInputMessage="1" showErrorMessage="1" sqref="G3:G200 H4:H200" xr:uid="{00000000-0002-0000-0100-000001000000}">
      <formula1>18629</formula1>
      <formula2>401768</formula2>
    </dataValidation>
    <dataValidation type="list" allowBlank="1" showInputMessage="1" showErrorMessage="1" sqref="N3:N200" xr:uid="{00000000-0002-0000-0100-000002000000}">
      <formula1>INDIRECT("tblBudgetResource[Budget Resource]")</formula1>
    </dataValidation>
    <dataValidation type="textLength" operator="lessThanOrEqual" allowBlank="1" showInputMessage="1" showErrorMessage="1" errorTitle="Too long" error="No more than 20 characters" sqref="D3:D200 J166:J200 J3" xr:uid="{00000000-0002-0000-0100-000003000000}">
      <formula1>20</formula1>
    </dataValidation>
    <dataValidation type="textLength" operator="lessThanOrEqual" allowBlank="1" showInputMessage="1" showErrorMessage="1" errorTitle="Too long" error="No more than 250 characters" sqref="K3:K200" xr:uid="{00000000-0002-0000-0100-000004000000}">
      <formula1>250</formula1>
    </dataValidation>
    <dataValidation type="date" allowBlank="1" showInputMessage="1" showErrorMessage="1" errorTitle="Too long" error="No more than 250 characters" sqref="L5:L200 M4:M200" xr:uid="{00000000-0002-0000-0100-000005000000}">
      <formula1>G172</formula1>
      <formula2>H172</formula2>
    </dataValidation>
    <dataValidation type="date" allowBlank="1" showInputMessage="1" showErrorMessage="1" errorTitle="Too long" error="No more than 250 characters" sqref="L4" xr:uid="{00000000-0002-0000-0100-000006000000}">
      <formula1>G4</formula1>
      <formula2>H4</formula2>
    </dataValidation>
    <dataValidation type="date" allowBlank="1" showInputMessage="1" showErrorMessage="1" errorTitle="Date validation error" error="Sub task start date must not be outside of top task start/end date range" sqref="L3" xr:uid="{00000000-0002-0000-0100-000007000000}">
      <formula1>G3</formula1>
      <formula2>H3</formula2>
    </dataValidation>
    <dataValidation type="date" allowBlank="1" showInputMessage="1" showErrorMessage="1" errorTitle="Date validation error" error="Sub task end date must not be outside of sub task start date and top task end date range" sqref="M3" xr:uid="{00000000-0002-0000-0100-000008000000}">
      <formula1>L3</formula1>
      <formula2>H3</formula2>
    </dataValidation>
    <dataValidation type="date" operator="greaterThanOrEqual" allowBlank="1" showInputMessage="1" showErrorMessage="1" errorTitle="Date validation error" error="Top task end date must not be before top task start date" sqref="H3" xr:uid="{00000000-0002-0000-0100-000009000000}">
      <formula1>G3</formula1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LOOKUPS!$AA$2:$AA$204</xm:f>
          </x14:formula1>
          <xm:sqref>A1:A1048576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B220"/>
  <sheetViews>
    <sheetView workbookViewId="0"/>
  </sheetViews>
  <sheetFormatPr defaultRowHeight="15" x14ac:dyDescent="0.25"/>
  <cols>
    <col min="1" max="1" width="44.7109375" bestFit="1" customWidth="1"/>
    <col min="2" max="2" width="11.85546875" bestFit="1" customWidth="1"/>
    <col min="4" max="4" width="30.42578125" bestFit="1" customWidth="1"/>
    <col min="6" max="6" width="13.42578125" customWidth="1"/>
    <col min="8" max="8" width="32.140625" bestFit="1" customWidth="1"/>
    <col min="9" max="9" width="32.140625" customWidth="1"/>
    <col min="10" max="10" width="21" customWidth="1"/>
    <col min="12" max="12" width="16.85546875" customWidth="1"/>
    <col min="14" max="14" width="10.7109375" customWidth="1"/>
    <col min="16" max="16" width="14.28515625" customWidth="1"/>
    <col min="18" max="19" width="18.7109375" customWidth="1"/>
    <col min="20" max="20" width="20" customWidth="1"/>
    <col min="22" max="22" width="19.28515625" customWidth="1"/>
    <col min="23" max="23" width="16.42578125" bestFit="1" customWidth="1"/>
    <col min="25" max="25" width="13.7109375" bestFit="1" customWidth="1"/>
    <col min="27" max="27" width="10.7109375" customWidth="1"/>
    <col min="29" max="29" width="10.7109375" customWidth="1"/>
  </cols>
  <sheetData>
    <row r="1" spans="1:28" x14ac:dyDescent="0.25">
      <c r="A1" t="s">
        <v>6</v>
      </c>
      <c r="B1" t="s">
        <v>5</v>
      </c>
      <c r="D1" t="s">
        <v>0</v>
      </c>
      <c r="F1" t="s">
        <v>55</v>
      </c>
      <c r="H1" t="s">
        <v>57</v>
      </c>
      <c r="J1" t="s">
        <v>60</v>
      </c>
      <c r="L1" t="s">
        <v>85</v>
      </c>
      <c r="N1" t="s">
        <v>86</v>
      </c>
      <c r="P1" t="s">
        <v>89</v>
      </c>
      <c r="R1" t="s">
        <v>93</v>
      </c>
      <c r="T1" t="s">
        <v>95</v>
      </c>
      <c r="V1" t="s">
        <v>99</v>
      </c>
      <c r="W1" t="s">
        <v>104</v>
      </c>
      <c r="Y1" t="s">
        <v>167</v>
      </c>
      <c r="AA1" t="s">
        <v>169</v>
      </c>
      <c r="AB1" t="s">
        <v>168</v>
      </c>
    </row>
    <row r="2" spans="1:28" x14ac:dyDescent="0.25">
      <c r="A2" t="s">
        <v>154</v>
      </c>
      <c r="B2" t="s">
        <v>3</v>
      </c>
      <c r="D2" t="s">
        <v>8</v>
      </c>
      <c r="F2" t="s">
        <v>54</v>
      </c>
      <c r="H2" t="s">
        <v>817</v>
      </c>
      <c r="J2" t="s">
        <v>824</v>
      </c>
      <c r="L2" t="s">
        <v>62</v>
      </c>
      <c r="N2" t="s">
        <v>88</v>
      </c>
      <c r="P2" t="s">
        <v>90</v>
      </c>
      <c r="R2" t="s">
        <v>831</v>
      </c>
      <c r="T2" t="s">
        <v>96</v>
      </c>
      <c r="V2" t="s">
        <v>100</v>
      </c>
      <c r="W2" t="s">
        <v>100</v>
      </c>
      <c r="Y2" t="s">
        <v>377</v>
      </c>
      <c r="AA2" t="s">
        <v>783</v>
      </c>
      <c r="AB2" t="s">
        <v>784</v>
      </c>
    </row>
    <row r="3" spans="1:28" x14ac:dyDescent="0.25">
      <c r="A3" t="s">
        <v>152</v>
      </c>
      <c r="B3" t="s">
        <v>4</v>
      </c>
      <c r="D3" t="s">
        <v>9</v>
      </c>
      <c r="F3" t="s">
        <v>4</v>
      </c>
      <c r="H3" t="s">
        <v>58</v>
      </c>
      <c r="J3" t="s">
        <v>825</v>
      </c>
      <c r="L3" t="s">
        <v>63</v>
      </c>
      <c r="N3" t="s">
        <v>87</v>
      </c>
      <c r="P3" t="s">
        <v>94</v>
      </c>
      <c r="R3" t="s">
        <v>832</v>
      </c>
      <c r="T3" t="s">
        <v>97</v>
      </c>
      <c r="V3" t="s">
        <v>102</v>
      </c>
      <c r="W3" t="s">
        <v>105</v>
      </c>
      <c r="Y3" t="s">
        <v>883</v>
      </c>
      <c r="AA3" t="s">
        <v>872</v>
      </c>
      <c r="AB3" t="s">
        <v>873</v>
      </c>
    </row>
    <row r="4" spans="1:28" x14ac:dyDescent="0.25">
      <c r="A4" t="s">
        <v>153</v>
      </c>
      <c r="B4" t="s">
        <v>3</v>
      </c>
      <c r="D4" t="s">
        <v>10</v>
      </c>
      <c r="H4" t="s">
        <v>819</v>
      </c>
      <c r="J4" t="s">
        <v>826</v>
      </c>
      <c r="L4" t="s">
        <v>64</v>
      </c>
      <c r="N4" t="s">
        <v>128</v>
      </c>
      <c r="R4" t="s">
        <v>833</v>
      </c>
      <c r="V4" t="s">
        <v>101</v>
      </c>
      <c r="W4" t="s">
        <v>106</v>
      </c>
      <c r="Y4" t="s">
        <v>372</v>
      </c>
      <c r="AA4" t="s">
        <v>773</v>
      </c>
      <c r="AB4" t="s">
        <v>774</v>
      </c>
    </row>
    <row r="5" spans="1:28" x14ac:dyDescent="0.25">
      <c r="A5" t="s">
        <v>2</v>
      </c>
      <c r="B5" t="s">
        <v>4</v>
      </c>
      <c r="D5" t="s">
        <v>11</v>
      </c>
      <c r="H5" t="s">
        <v>820</v>
      </c>
      <c r="J5" t="s">
        <v>827</v>
      </c>
      <c r="L5" t="s">
        <v>65</v>
      </c>
      <c r="R5" t="s">
        <v>834</v>
      </c>
      <c r="Y5" t="s">
        <v>386</v>
      </c>
      <c r="AA5" t="s">
        <v>802</v>
      </c>
      <c r="AB5" t="s">
        <v>803</v>
      </c>
    </row>
    <row r="6" spans="1:28" x14ac:dyDescent="0.25">
      <c r="A6" t="s">
        <v>816</v>
      </c>
      <c r="B6" t="s">
        <v>3</v>
      </c>
      <c r="D6" t="s">
        <v>12</v>
      </c>
      <c r="H6" t="s">
        <v>821</v>
      </c>
      <c r="J6" t="s">
        <v>828</v>
      </c>
      <c r="L6" t="s">
        <v>66</v>
      </c>
      <c r="R6" t="s">
        <v>835</v>
      </c>
      <c r="Y6" t="s">
        <v>810</v>
      </c>
      <c r="AA6" t="s">
        <v>811</v>
      </c>
      <c r="AB6" t="s">
        <v>812</v>
      </c>
    </row>
    <row r="7" spans="1:28" x14ac:dyDescent="0.25">
      <c r="A7" t="s">
        <v>149</v>
      </c>
      <c r="B7" t="s">
        <v>4</v>
      </c>
      <c r="D7" t="s">
        <v>13</v>
      </c>
      <c r="H7" t="s">
        <v>822</v>
      </c>
      <c r="J7" t="s">
        <v>829</v>
      </c>
      <c r="L7" t="s">
        <v>67</v>
      </c>
      <c r="R7" t="s">
        <v>836</v>
      </c>
      <c r="Y7" t="s">
        <v>196</v>
      </c>
      <c r="AA7" t="s">
        <v>420</v>
      </c>
      <c r="AB7" t="s">
        <v>421</v>
      </c>
    </row>
    <row r="8" spans="1:28" x14ac:dyDescent="0.25">
      <c r="A8" t="s">
        <v>815</v>
      </c>
      <c r="B8" t="s">
        <v>3</v>
      </c>
      <c r="D8" t="s">
        <v>14</v>
      </c>
      <c r="H8" t="s">
        <v>823</v>
      </c>
      <c r="J8" t="s">
        <v>830</v>
      </c>
      <c r="L8" t="s">
        <v>56</v>
      </c>
      <c r="R8" t="s">
        <v>837</v>
      </c>
      <c r="Y8" t="s">
        <v>180</v>
      </c>
      <c r="AA8" t="s">
        <v>388</v>
      </c>
      <c r="AB8" t="s">
        <v>389</v>
      </c>
    </row>
    <row r="9" spans="1:28" x14ac:dyDescent="0.25">
      <c r="A9" t="s">
        <v>170</v>
      </c>
      <c r="B9" t="s">
        <v>3</v>
      </c>
      <c r="D9" t="s">
        <v>15</v>
      </c>
      <c r="H9" t="s">
        <v>818</v>
      </c>
      <c r="J9" t="s">
        <v>59</v>
      </c>
      <c r="L9" t="s">
        <v>68</v>
      </c>
      <c r="R9" t="s">
        <v>838</v>
      </c>
      <c r="Y9" t="s">
        <v>181</v>
      </c>
      <c r="AA9" t="s">
        <v>390</v>
      </c>
      <c r="AB9" t="s">
        <v>391</v>
      </c>
    </row>
    <row r="10" spans="1:28" x14ac:dyDescent="0.25">
      <c r="A10" t="s">
        <v>150</v>
      </c>
      <c r="B10" t="s">
        <v>3</v>
      </c>
      <c r="D10" t="s">
        <v>16</v>
      </c>
      <c r="L10" t="s">
        <v>69</v>
      </c>
      <c r="R10" t="s">
        <v>839</v>
      </c>
      <c r="Y10" t="s">
        <v>182</v>
      </c>
      <c r="AA10" t="s">
        <v>392</v>
      </c>
      <c r="AB10" t="s">
        <v>393</v>
      </c>
    </row>
    <row r="11" spans="1:28" x14ac:dyDescent="0.25">
      <c r="A11" t="s">
        <v>151</v>
      </c>
      <c r="B11" t="s">
        <v>4</v>
      </c>
      <c r="D11" t="s">
        <v>17</v>
      </c>
      <c r="L11" t="s">
        <v>70</v>
      </c>
      <c r="R11" t="s">
        <v>840</v>
      </c>
      <c r="Y11" t="s">
        <v>183</v>
      </c>
      <c r="AA11" t="s">
        <v>394</v>
      </c>
      <c r="AB11" t="s">
        <v>395</v>
      </c>
    </row>
    <row r="12" spans="1:28" x14ac:dyDescent="0.25">
      <c r="D12" t="s">
        <v>18</v>
      </c>
      <c r="L12" t="s">
        <v>71</v>
      </c>
      <c r="R12" t="s">
        <v>841</v>
      </c>
      <c r="Y12" t="s">
        <v>369</v>
      </c>
      <c r="AA12" t="s">
        <v>767</v>
      </c>
      <c r="AB12" t="s">
        <v>768</v>
      </c>
    </row>
    <row r="13" spans="1:28" x14ac:dyDescent="0.25">
      <c r="D13" t="s">
        <v>19</v>
      </c>
      <c r="L13" t="s">
        <v>72</v>
      </c>
      <c r="R13" t="s">
        <v>842</v>
      </c>
      <c r="Y13" t="s">
        <v>184</v>
      </c>
      <c r="AA13" t="s">
        <v>396</v>
      </c>
      <c r="AB13" t="s">
        <v>397</v>
      </c>
    </row>
    <row r="14" spans="1:28" x14ac:dyDescent="0.25">
      <c r="D14" t="s">
        <v>20</v>
      </c>
      <c r="L14" t="s">
        <v>73</v>
      </c>
      <c r="R14" t="s">
        <v>843</v>
      </c>
      <c r="Y14" t="s">
        <v>185</v>
      </c>
      <c r="AA14" t="s">
        <v>398</v>
      </c>
      <c r="AB14" t="s">
        <v>399</v>
      </c>
    </row>
    <row r="15" spans="1:28" x14ac:dyDescent="0.25">
      <c r="D15" t="s">
        <v>21</v>
      </c>
      <c r="L15" t="s">
        <v>74</v>
      </c>
      <c r="R15" t="s">
        <v>844</v>
      </c>
      <c r="Y15" t="s">
        <v>186</v>
      </c>
      <c r="AA15" t="s">
        <v>400</v>
      </c>
      <c r="AB15" t="s">
        <v>401</v>
      </c>
    </row>
    <row r="16" spans="1:28" x14ac:dyDescent="0.25">
      <c r="D16" t="s">
        <v>22</v>
      </c>
      <c r="L16" t="s">
        <v>75</v>
      </c>
      <c r="R16" t="s">
        <v>845</v>
      </c>
      <c r="Y16" t="s">
        <v>187</v>
      </c>
      <c r="AA16" t="s">
        <v>402</v>
      </c>
      <c r="AB16" t="s">
        <v>403</v>
      </c>
    </row>
    <row r="17" spans="4:28" x14ac:dyDescent="0.25">
      <c r="D17" t="s">
        <v>23</v>
      </c>
      <c r="L17" t="s">
        <v>76</v>
      </c>
      <c r="R17" t="s">
        <v>92</v>
      </c>
      <c r="Y17" t="s">
        <v>188</v>
      </c>
      <c r="AA17" t="s">
        <v>404</v>
      </c>
      <c r="AB17" t="s">
        <v>405</v>
      </c>
    </row>
    <row r="18" spans="4:28" x14ac:dyDescent="0.25">
      <c r="D18" t="s">
        <v>24</v>
      </c>
      <c r="L18" t="s">
        <v>77</v>
      </c>
      <c r="R18" t="s">
        <v>846</v>
      </c>
      <c r="Y18" t="s">
        <v>189</v>
      </c>
      <c r="AA18" t="s">
        <v>406</v>
      </c>
      <c r="AB18" t="s">
        <v>407</v>
      </c>
    </row>
    <row r="19" spans="4:28" x14ac:dyDescent="0.25">
      <c r="D19" t="s">
        <v>25</v>
      </c>
      <c r="L19" t="s">
        <v>78</v>
      </c>
      <c r="R19" t="s">
        <v>847</v>
      </c>
      <c r="Y19" t="s">
        <v>367</v>
      </c>
      <c r="AA19" t="s">
        <v>763</v>
      </c>
      <c r="AB19" t="s">
        <v>764</v>
      </c>
    </row>
    <row r="20" spans="4:28" x14ac:dyDescent="0.25">
      <c r="D20" t="s">
        <v>26</v>
      </c>
      <c r="L20" t="s">
        <v>79</v>
      </c>
      <c r="R20" t="s">
        <v>848</v>
      </c>
      <c r="Y20" t="s">
        <v>190</v>
      </c>
      <c r="AA20" t="s">
        <v>408</v>
      </c>
      <c r="AB20" t="s">
        <v>409</v>
      </c>
    </row>
    <row r="21" spans="4:28" x14ac:dyDescent="0.25">
      <c r="D21" t="s">
        <v>27</v>
      </c>
      <c r="L21" t="s">
        <v>84</v>
      </c>
      <c r="R21" t="s">
        <v>849</v>
      </c>
      <c r="Y21" t="s">
        <v>191</v>
      </c>
      <c r="AA21" t="s">
        <v>410</v>
      </c>
      <c r="AB21" t="s">
        <v>411</v>
      </c>
    </row>
    <row r="22" spans="4:28" x14ac:dyDescent="0.25">
      <c r="D22" t="s">
        <v>28</v>
      </c>
      <c r="L22" t="s">
        <v>80</v>
      </c>
      <c r="R22" t="s">
        <v>850</v>
      </c>
      <c r="Y22" t="s">
        <v>192</v>
      </c>
      <c r="AA22" t="s">
        <v>412</v>
      </c>
      <c r="AB22" t="s">
        <v>413</v>
      </c>
    </row>
    <row r="23" spans="4:28" x14ac:dyDescent="0.25">
      <c r="D23" t="s">
        <v>29</v>
      </c>
      <c r="L23" t="s">
        <v>81</v>
      </c>
      <c r="R23" t="s">
        <v>851</v>
      </c>
      <c r="Y23" t="s">
        <v>193</v>
      </c>
      <c r="AA23" t="s">
        <v>414</v>
      </c>
      <c r="AB23" t="s">
        <v>415</v>
      </c>
    </row>
    <row r="24" spans="4:28" x14ac:dyDescent="0.25">
      <c r="D24" t="s">
        <v>30</v>
      </c>
      <c r="L24" t="s">
        <v>82</v>
      </c>
      <c r="R24" t="s">
        <v>852</v>
      </c>
      <c r="Y24" t="s">
        <v>204</v>
      </c>
      <c r="AA24" t="s">
        <v>436</v>
      </c>
      <c r="AB24" t="s">
        <v>437</v>
      </c>
    </row>
    <row r="25" spans="4:28" x14ac:dyDescent="0.25">
      <c r="D25" t="s">
        <v>31</v>
      </c>
      <c r="L25" t="s">
        <v>83</v>
      </c>
      <c r="R25" t="s">
        <v>853</v>
      </c>
      <c r="Y25" t="s">
        <v>205</v>
      </c>
      <c r="AA25" t="s">
        <v>438</v>
      </c>
      <c r="AB25" t="s">
        <v>439</v>
      </c>
    </row>
    <row r="26" spans="4:28" x14ac:dyDescent="0.25">
      <c r="D26" t="s">
        <v>32</v>
      </c>
      <c r="R26" t="s">
        <v>854</v>
      </c>
      <c r="Y26" t="s">
        <v>206</v>
      </c>
      <c r="AA26" t="s">
        <v>440</v>
      </c>
      <c r="AB26" t="s">
        <v>441</v>
      </c>
    </row>
    <row r="27" spans="4:28" x14ac:dyDescent="0.25">
      <c r="D27" t="s">
        <v>33</v>
      </c>
      <c r="R27" t="s">
        <v>855</v>
      </c>
      <c r="Y27" t="s">
        <v>207</v>
      </c>
      <c r="AA27" t="s">
        <v>442</v>
      </c>
      <c r="AB27" t="s">
        <v>443</v>
      </c>
    </row>
    <row r="28" spans="4:28" x14ac:dyDescent="0.25">
      <c r="D28" t="s">
        <v>34</v>
      </c>
      <c r="R28" t="s">
        <v>856</v>
      </c>
      <c r="Y28" t="s">
        <v>208</v>
      </c>
      <c r="AA28" t="s">
        <v>444</v>
      </c>
      <c r="AB28" t="s">
        <v>445</v>
      </c>
    </row>
    <row r="29" spans="4:28" x14ac:dyDescent="0.25">
      <c r="D29" t="s">
        <v>35</v>
      </c>
      <c r="R29" t="s">
        <v>857</v>
      </c>
      <c r="Y29" t="s">
        <v>209</v>
      </c>
      <c r="AA29" t="s">
        <v>446</v>
      </c>
      <c r="AB29" t="s">
        <v>447</v>
      </c>
    </row>
    <row r="30" spans="4:28" x14ac:dyDescent="0.25">
      <c r="D30" t="s">
        <v>36</v>
      </c>
      <c r="R30" t="s">
        <v>858</v>
      </c>
      <c r="Y30" t="s">
        <v>210</v>
      </c>
      <c r="AA30" t="s">
        <v>448</v>
      </c>
      <c r="AB30" t="s">
        <v>449</v>
      </c>
    </row>
    <row r="31" spans="4:28" x14ac:dyDescent="0.25">
      <c r="D31" t="s">
        <v>37</v>
      </c>
      <c r="R31" t="s">
        <v>859</v>
      </c>
      <c r="Y31" t="s">
        <v>211</v>
      </c>
      <c r="AA31" t="s">
        <v>450</v>
      </c>
      <c r="AB31" t="s">
        <v>451</v>
      </c>
    </row>
    <row r="32" spans="4:28" x14ac:dyDescent="0.25">
      <c r="D32" t="s">
        <v>38</v>
      </c>
      <c r="R32" t="s">
        <v>860</v>
      </c>
      <c r="Y32" t="s">
        <v>212</v>
      </c>
      <c r="AA32" t="s">
        <v>452</v>
      </c>
      <c r="AB32" t="s">
        <v>453</v>
      </c>
    </row>
    <row r="33" spans="4:28" x14ac:dyDescent="0.25">
      <c r="D33" t="s">
        <v>39</v>
      </c>
      <c r="R33" t="s">
        <v>861</v>
      </c>
      <c r="Y33" t="s">
        <v>213</v>
      </c>
      <c r="AA33" t="s">
        <v>454</v>
      </c>
      <c r="AB33" t="s">
        <v>455</v>
      </c>
    </row>
    <row r="34" spans="4:28" x14ac:dyDescent="0.25">
      <c r="D34" t="s">
        <v>40</v>
      </c>
      <c r="R34" t="s">
        <v>862</v>
      </c>
      <c r="Y34" t="s">
        <v>214</v>
      </c>
      <c r="AA34" t="s">
        <v>456</v>
      </c>
      <c r="AB34" t="s">
        <v>457</v>
      </c>
    </row>
    <row r="35" spans="4:28" x14ac:dyDescent="0.25">
      <c r="D35" t="s">
        <v>41</v>
      </c>
      <c r="R35" t="s">
        <v>863</v>
      </c>
      <c r="Y35" t="s">
        <v>215</v>
      </c>
      <c r="AA35" t="s">
        <v>458</v>
      </c>
      <c r="AB35" t="s">
        <v>459</v>
      </c>
    </row>
    <row r="36" spans="4:28" x14ac:dyDescent="0.25">
      <c r="D36" t="s">
        <v>42</v>
      </c>
      <c r="R36" t="s">
        <v>864</v>
      </c>
      <c r="Y36" t="s">
        <v>216</v>
      </c>
      <c r="AA36" t="s">
        <v>460</v>
      </c>
      <c r="AB36" t="s">
        <v>461</v>
      </c>
    </row>
    <row r="37" spans="4:28" x14ac:dyDescent="0.25">
      <c r="D37" t="s">
        <v>43</v>
      </c>
      <c r="R37" t="s">
        <v>865</v>
      </c>
      <c r="Y37" t="s">
        <v>217</v>
      </c>
      <c r="AA37" t="s">
        <v>462</v>
      </c>
      <c r="AB37" t="s">
        <v>463</v>
      </c>
    </row>
    <row r="38" spans="4:28" x14ac:dyDescent="0.25">
      <c r="D38" t="s">
        <v>44</v>
      </c>
      <c r="R38" t="s">
        <v>866</v>
      </c>
      <c r="Y38" t="s">
        <v>218</v>
      </c>
      <c r="AA38" t="s">
        <v>464</v>
      </c>
      <c r="AB38" t="s">
        <v>465</v>
      </c>
    </row>
    <row r="39" spans="4:28" x14ac:dyDescent="0.25">
      <c r="D39" t="s">
        <v>45</v>
      </c>
      <c r="R39" t="s">
        <v>867</v>
      </c>
      <c r="Y39" t="s">
        <v>219</v>
      </c>
      <c r="AA39" t="s">
        <v>466</v>
      </c>
      <c r="AB39" t="s">
        <v>467</v>
      </c>
    </row>
    <row r="40" spans="4:28" x14ac:dyDescent="0.25">
      <c r="D40" t="s">
        <v>46</v>
      </c>
      <c r="Y40" t="s">
        <v>220</v>
      </c>
      <c r="AA40" t="s">
        <v>468</v>
      </c>
      <c r="AB40" t="s">
        <v>469</v>
      </c>
    </row>
    <row r="41" spans="4:28" x14ac:dyDescent="0.25">
      <c r="D41" t="s">
        <v>47</v>
      </c>
      <c r="Y41" t="s">
        <v>221</v>
      </c>
      <c r="AA41" t="s">
        <v>470</v>
      </c>
      <c r="AB41" t="s">
        <v>471</v>
      </c>
    </row>
    <row r="42" spans="4:28" x14ac:dyDescent="0.25">
      <c r="D42" t="s">
        <v>48</v>
      </c>
      <c r="Y42" t="s">
        <v>222</v>
      </c>
      <c r="AA42" t="s">
        <v>472</v>
      </c>
      <c r="AB42" t="s">
        <v>473</v>
      </c>
    </row>
    <row r="43" spans="4:28" x14ac:dyDescent="0.25">
      <c r="D43" t="s">
        <v>49</v>
      </c>
      <c r="Y43" t="s">
        <v>374</v>
      </c>
      <c r="AA43" t="s">
        <v>777</v>
      </c>
      <c r="AB43" t="s">
        <v>778</v>
      </c>
    </row>
    <row r="44" spans="4:28" x14ac:dyDescent="0.25">
      <c r="D44" t="s">
        <v>50</v>
      </c>
      <c r="Y44" t="s">
        <v>223</v>
      </c>
      <c r="AA44" t="s">
        <v>474</v>
      </c>
      <c r="AB44" t="s">
        <v>475</v>
      </c>
    </row>
    <row r="45" spans="4:28" x14ac:dyDescent="0.25">
      <c r="D45" t="s">
        <v>51</v>
      </c>
      <c r="Y45" t="s">
        <v>806</v>
      </c>
      <c r="AA45" t="s">
        <v>807</v>
      </c>
      <c r="AB45" t="s">
        <v>808</v>
      </c>
    </row>
    <row r="46" spans="4:28" x14ac:dyDescent="0.25">
      <c r="D46" t="s">
        <v>52</v>
      </c>
      <c r="Y46" t="s">
        <v>224</v>
      </c>
      <c r="AA46" t="s">
        <v>476</v>
      </c>
      <c r="AB46" t="s">
        <v>477</v>
      </c>
    </row>
    <row r="47" spans="4:28" x14ac:dyDescent="0.25">
      <c r="D47" t="s">
        <v>53</v>
      </c>
      <c r="Y47" t="s">
        <v>225</v>
      </c>
      <c r="AA47" t="s">
        <v>478</v>
      </c>
      <c r="AB47" t="s">
        <v>479</v>
      </c>
    </row>
    <row r="48" spans="4:28" x14ac:dyDescent="0.25">
      <c r="Y48" t="s">
        <v>870</v>
      </c>
      <c r="AA48" t="s">
        <v>868</v>
      </c>
      <c r="AB48" t="s">
        <v>869</v>
      </c>
    </row>
    <row r="49" spans="25:28" x14ac:dyDescent="0.25">
      <c r="Y49" t="s">
        <v>226</v>
      </c>
      <c r="AA49" t="s">
        <v>480</v>
      </c>
      <c r="AB49" t="s">
        <v>481</v>
      </c>
    </row>
    <row r="50" spans="25:28" x14ac:dyDescent="0.25">
      <c r="Y50" t="s">
        <v>227</v>
      </c>
      <c r="AA50" t="s">
        <v>482</v>
      </c>
      <c r="AB50" t="s">
        <v>483</v>
      </c>
    </row>
    <row r="51" spans="25:28" x14ac:dyDescent="0.25">
      <c r="Y51" t="s">
        <v>197</v>
      </c>
      <c r="AA51" t="s">
        <v>422</v>
      </c>
      <c r="AB51" t="s">
        <v>423</v>
      </c>
    </row>
    <row r="52" spans="25:28" x14ac:dyDescent="0.25">
      <c r="Y52" t="s">
        <v>813</v>
      </c>
      <c r="AA52" t="s">
        <v>484</v>
      </c>
      <c r="AB52" t="s">
        <v>814</v>
      </c>
    </row>
    <row r="53" spans="25:28" x14ac:dyDescent="0.25">
      <c r="Y53" t="s">
        <v>385</v>
      </c>
      <c r="AA53" t="s">
        <v>799</v>
      </c>
      <c r="AB53" t="s">
        <v>800</v>
      </c>
    </row>
    <row r="54" spans="25:28" x14ac:dyDescent="0.25">
      <c r="Y54" t="s">
        <v>387</v>
      </c>
      <c r="AA54" t="s">
        <v>804</v>
      </c>
      <c r="AB54" t="s">
        <v>805</v>
      </c>
    </row>
    <row r="55" spans="25:28" x14ac:dyDescent="0.25">
      <c r="Y55" t="s">
        <v>228</v>
      </c>
      <c r="AA55" t="s">
        <v>485</v>
      </c>
      <c r="AB55" t="s">
        <v>486</v>
      </c>
    </row>
    <row r="56" spans="25:28" x14ac:dyDescent="0.25">
      <c r="Y56" t="s">
        <v>198</v>
      </c>
      <c r="AA56" t="s">
        <v>424</v>
      </c>
      <c r="AB56" t="s">
        <v>425</v>
      </c>
    </row>
    <row r="57" spans="25:28" x14ac:dyDescent="0.25">
      <c r="Y57" t="s">
        <v>199</v>
      </c>
      <c r="AA57" t="s">
        <v>426</v>
      </c>
      <c r="AB57" t="s">
        <v>427</v>
      </c>
    </row>
    <row r="58" spans="25:28" x14ac:dyDescent="0.25">
      <c r="Y58" t="s">
        <v>229</v>
      </c>
      <c r="AA58" t="s">
        <v>487</v>
      </c>
      <c r="AB58" t="s">
        <v>488</v>
      </c>
    </row>
    <row r="59" spans="25:28" x14ac:dyDescent="0.25">
      <c r="Y59" t="s">
        <v>230</v>
      </c>
      <c r="AA59" t="s">
        <v>489</v>
      </c>
      <c r="AB59" t="s">
        <v>490</v>
      </c>
    </row>
    <row r="60" spans="25:28" x14ac:dyDescent="0.25">
      <c r="Y60" t="s">
        <v>231</v>
      </c>
      <c r="AA60" t="s">
        <v>491</v>
      </c>
      <c r="AB60" t="s">
        <v>492</v>
      </c>
    </row>
    <row r="61" spans="25:28" x14ac:dyDescent="0.25">
      <c r="Y61" t="s">
        <v>884</v>
      </c>
      <c r="AA61" t="s">
        <v>801</v>
      </c>
      <c r="AB61" t="s">
        <v>874</v>
      </c>
    </row>
    <row r="62" spans="25:28" x14ac:dyDescent="0.25">
      <c r="Y62" t="s">
        <v>232</v>
      </c>
      <c r="AA62" t="s">
        <v>493</v>
      </c>
      <c r="AB62" t="s">
        <v>494</v>
      </c>
    </row>
    <row r="63" spans="25:28" x14ac:dyDescent="0.25">
      <c r="Y63" t="s">
        <v>233</v>
      </c>
      <c r="AA63" t="s">
        <v>495</v>
      </c>
      <c r="AB63" t="s">
        <v>496</v>
      </c>
    </row>
    <row r="64" spans="25:28" x14ac:dyDescent="0.25">
      <c r="Y64" t="s">
        <v>234</v>
      </c>
      <c r="AA64" t="s">
        <v>497</v>
      </c>
      <c r="AB64" t="s">
        <v>498</v>
      </c>
    </row>
    <row r="65" spans="25:28" x14ac:dyDescent="0.25">
      <c r="Y65" t="s">
        <v>235</v>
      </c>
      <c r="AA65" t="s">
        <v>499</v>
      </c>
      <c r="AB65" t="s">
        <v>500</v>
      </c>
    </row>
    <row r="66" spans="25:28" x14ac:dyDescent="0.25">
      <c r="Y66" t="s">
        <v>364</v>
      </c>
      <c r="AA66" t="s">
        <v>757</v>
      </c>
      <c r="AB66" t="s">
        <v>758</v>
      </c>
    </row>
    <row r="67" spans="25:28" x14ac:dyDescent="0.25">
      <c r="Y67" t="s">
        <v>236</v>
      </c>
      <c r="AA67" t="s">
        <v>501</v>
      </c>
      <c r="AB67" t="s">
        <v>502</v>
      </c>
    </row>
    <row r="68" spans="25:28" x14ac:dyDescent="0.25">
      <c r="Y68" t="s">
        <v>237</v>
      </c>
      <c r="AA68" t="s">
        <v>503</v>
      </c>
      <c r="AB68" t="s">
        <v>504</v>
      </c>
    </row>
    <row r="69" spans="25:28" x14ac:dyDescent="0.25">
      <c r="Y69" t="s">
        <v>238</v>
      </c>
      <c r="AA69" t="s">
        <v>505</v>
      </c>
      <c r="AB69" t="s">
        <v>506</v>
      </c>
    </row>
    <row r="70" spans="25:28" x14ac:dyDescent="0.25">
      <c r="Y70" t="s">
        <v>239</v>
      </c>
      <c r="AA70" t="s">
        <v>507</v>
      </c>
      <c r="AB70" t="s">
        <v>508</v>
      </c>
    </row>
    <row r="71" spans="25:28" x14ac:dyDescent="0.25">
      <c r="Y71" t="s">
        <v>240</v>
      </c>
      <c r="AA71" t="s">
        <v>91</v>
      </c>
      <c r="AB71" t="s">
        <v>509</v>
      </c>
    </row>
    <row r="72" spans="25:28" x14ac:dyDescent="0.25">
      <c r="Y72" t="s">
        <v>241</v>
      </c>
      <c r="AA72" t="s">
        <v>510</v>
      </c>
      <c r="AB72" t="s">
        <v>511</v>
      </c>
    </row>
    <row r="73" spans="25:28" x14ac:dyDescent="0.25">
      <c r="Y73" t="s">
        <v>242</v>
      </c>
      <c r="AA73" t="s">
        <v>512</v>
      </c>
      <c r="AB73" t="s">
        <v>513</v>
      </c>
    </row>
    <row r="74" spans="25:28" x14ac:dyDescent="0.25">
      <c r="Y74" t="s">
        <v>243</v>
      </c>
      <c r="AA74" t="s">
        <v>514</v>
      </c>
      <c r="AB74" t="s">
        <v>515</v>
      </c>
    </row>
    <row r="75" spans="25:28" x14ac:dyDescent="0.25">
      <c r="Y75" t="s">
        <v>244</v>
      </c>
      <c r="AA75" t="s">
        <v>516</v>
      </c>
      <c r="AB75" t="s">
        <v>517</v>
      </c>
    </row>
    <row r="76" spans="25:28" x14ac:dyDescent="0.25">
      <c r="Y76" t="s">
        <v>245</v>
      </c>
      <c r="AA76" t="s">
        <v>518</v>
      </c>
      <c r="AB76" t="s">
        <v>519</v>
      </c>
    </row>
    <row r="77" spans="25:28" x14ac:dyDescent="0.25">
      <c r="Y77" t="s">
        <v>246</v>
      </c>
      <c r="AA77" t="s">
        <v>520</v>
      </c>
      <c r="AB77" t="s">
        <v>521</v>
      </c>
    </row>
    <row r="78" spans="25:28" x14ac:dyDescent="0.25">
      <c r="Y78" t="s">
        <v>247</v>
      </c>
      <c r="AA78" t="s">
        <v>522</v>
      </c>
      <c r="AB78" t="s">
        <v>523</v>
      </c>
    </row>
    <row r="79" spans="25:28" x14ac:dyDescent="0.25">
      <c r="Y79" t="s">
        <v>248</v>
      </c>
      <c r="AA79" t="s">
        <v>524</v>
      </c>
      <c r="AB79" t="s">
        <v>525</v>
      </c>
    </row>
    <row r="80" spans="25:28" x14ac:dyDescent="0.25">
      <c r="Y80" t="s">
        <v>249</v>
      </c>
      <c r="AA80" t="s">
        <v>526</v>
      </c>
      <c r="AB80" t="s">
        <v>527</v>
      </c>
    </row>
    <row r="81" spans="25:28" x14ac:dyDescent="0.25">
      <c r="Y81" t="s">
        <v>250</v>
      </c>
      <c r="AA81" t="s">
        <v>528</v>
      </c>
      <c r="AB81" t="s">
        <v>529</v>
      </c>
    </row>
    <row r="82" spans="25:28" x14ac:dyDescent="0.25">
      <c r="Y82" t="s">
        <v>251</v>
      </c>
      <c r="AA82" t="s">
        <v>530</v>
      </c>
      <c r="AB82" t="s">
        <v>531</v>
      </c>
    </row>
    <row r="83" spans="25:28" x14ac:dyDescent="0.25">
      <c r="Y83" t="s">
        <v>252</v>
      </c>
      <c r="AA83" t="s">
        <v>532</v>
      </c>
      <c r="AB83" t="s">
        <v>533</v>
      </c>
    </row>
    <row r="84" spans="25:28" x14ac:dyDescent="0.25">
      <c r="Y84" t="s">
        <v>253</v>
      </c>
      <c r="AA84" t="s">
        <v>534</v>
      </c>
      <c r="AB84" t="s">
        <v>535</v>
      </c>
    </row>
    <row r="85" spans="25:28" x14ac:dyDescent="0.25">
      <c r="Y85" t="s">
        <v>254</v>
      </c>
      <c r="AA85" t="s">
        <v>536</v>
      </c>
      <c r="AB85" t="s">
        <v>537</v>
      </c>
    </row>
    <row r="86" spans="25:28" x14ac:dyDescent="0.25">
      <c r="Y86" t="s">
        <v>255</v>
      </c>
      <c r="AA86" t="s">
        <v>538</v>
      </c>
      <c r="AB86" t="s">
        <v>539</v>
      </c>
    </row>
    <row r="87" spans="25:28" x14ac:dyDescent="0.25">
      <c r="Y87" t="s">
        <v>195</v>
      </c>
      <c r="AA87" t="s">
        <v>418</v>
      </c>
      <c r="AB87" t="s">
        <v>419</v>
      </c>
    </row>
    <row r="88" spans="25:28" x14ac:dyDescent="0.25">
      <c r="Y88" t="s">
        <v>256</v>
      </c>
      <c r="AA88" t="s">
        <v>540</v>
      </c>
      <c r="AB88" t="s">
        <v>170</v>
      </c>
    </row>
    <row r="89" spans="25:28" x14ac:dyDescent="0.25">
      <c r="Y89" t="s">
        <v>371</v>
      </c>
      <c r="AA89" t="s">
        <v>771</v>
      </c>
      <c r="AB89" t="s">
        <v>772</v>
      </c>
    </row>
    <row r="90" spans="25:28" x14ac:dyDescent="0.25">
      <c r="Y90" t="s">
        <v>375</v>
      </c>
      <c r="AA90" t="s">
        <v>779</v>
      </c>
      <c r="AB90" t="s">
        <v>780</v>
      </c>
    </row>
    <row r="91" spans="25:28" x14ac:dyDescent="0.25">
      <c r="Y91" t="s">
        <v>257</v>
      </c>
      <c r="AA91" t="s">
        <v>541</v>
      </c>
      <c r="AB91" t="s">
        <v>542</v>
      </c>
    </row>
    <row r="92" spans="25:28" x14ac:dyDescent="0.25">
      <c r="Y92" t="s">
        <v>258</v>
      </c>
      <c r="AA92" t="s">
        <v>543</v>
      </c>
      <c r="AB92" t="s">
        <v>544</v>
      </c>
    </row>
    <row r="93" spans="25:28" x14ac:dyDescent="0.25">
      <c r="Y93" t="s">
        <v>259</v>
      </c>
      <c r="AA93" t="s">
        <v>545</v>
      </c>
      <c r="AB93" t="s">
        <v>546</v>
      </c>
    </row>
    <row r="94" spans="25:28" x14ac:dyDescent="0.25">
      <c r="Y94" t="s">
        <v>260</v>
      </c>
      <c r="AA94" t="s">
        <v>547</v>
      </c>
      <c r="AB94" t="s">
        <v>548</v>
      </c>
    </row>
    <row r="95" spans="25:28" x14ac:dyDescent="0.25">
      <c r="Y95" t="s">
        <v>261</v>
      </c>
      <c r="AA95" t="s">
        <v>549</v>
      </c>
      <c r="AB95" t="s">
        <v>550</v>
      </c>
    </row>
    <row r="96" spans="25:28" x14ac:dyDescent="0.25">
      <c r="Y96" t="s">
        <v>263</v>
      </c>
      <c r="AA96" t="s">
        <v>553</v>
      </c>
      <c r="AB96" t="s">
        <v>554</v>
      </c>
    </row>
    <row r="97" spans="25:28" x14ac:dyDescent="0.25">
      <c r="Y97" t="s">
        <v>267</v>
      </c>
      <c r="AA97" t="s">
        <v>561</v>
      </c>
      <c r="AB97" t="s">
        <v>562</v>
      </c>
    </row>
    <row r="98" spans="25:28" x14ac:dyDescent="0.25">
      <c r="Y98" t="s">
        <v>200</v>
      </c>
      <c r="AA98" t="s">
        <v>428</v>
      </c>
      <c r="AB98" t="s">
        <v>429</v>
      </c>
    </row>
    <row r="99" spans="25:28" x14ac:dyDescent="0.25">
      <c r="Y99" t="s">
        <v>268</v>
      </c>
      <c r="AA99" t="s">
        <v>563</v>
      </c>
      <c r="AB99" t="s">
        <v>564</v>
      </c>
    </row>
    <row r="100" spans="25:28" x14ac:dyDescent="0.25">
      <c r="Y100" t="s">
        <v>269</v>
      </c>
      <c r="AA100" t="s">
        <v>565</v>
      </c>
      <c r="AB100" t="s">
        <v>566</v>
      </c>
    </row>
    <row r="101" spans="25:28" x14ac:dyDescent="0.25">
      <c r="Y101" t="s">
        <v>270</v>
      </c>
      <c r="AA101" t="s">
        <v>567</v>
      </c>
      <c r="AB101" t="s">
        <v>568</v>
      </c>
    </row>
    <row r="102" spans="25:28" x14ac:dyDescent="0.25">
      <c r="Y102" t="s">
        <v>353</v>
      </c>
      <c r="AA102" t="s">
        <v>735</v>
      </c>
      <c r="AB102" t="s">
        <v>736</v>
      </c>
    </row>
    <row r="103" spans="25:28" x14ac:dyDescent="0.25">
      <c r="Y103" t="s">
        <v>358</v>
      </c>
      <c r="AA103" t="s">
        <v>745</v>
      </c>
      <c r="AB103" t="s">
        <v>746</v>
      </c>
    </row>
    <row r="104" spans="25:28" x14ac:dyDescent="0.25">
      <c r="Y104" t="s">
        <v>362</v>
      </c>
      <c r="AA104" t="s">
        <v>753</v>
      </c>
      <c r="AB104" t="s">
        <v>754</v>
      </c>
    </row>
    <row r="105" spans="25:28" x14ac:dyDescent="0.25">
      <c r="Y105" t="s">
        <v>271</v>
      </c>
      <c r="AA105" t="s">
        <v>569</v>
      </c>
      <c r="AB105" t="s">
        <v>570</v>
      </c>
    </row>
    <row r="106" spans="25:28" x14ac:dyDescent="0.25">
      <c r="Y106" t="s">
        <v>354</v>
      </c>
      <c r="AA106" t="s">
        <v>737</v>
      </c>
      <c r="AB106" t="s">
        <v>738</v>
      </c>
    </row>
    <row r="107" spans="25:28" x14ac:dyDescent="0.25">
      <c r="Y107" t="s">
        <v>355</v>
      </c>
      <c r="AA107" t="s">
        <v>739</v>
      </c>
      <c r="AB107" t="s">
        <v>740</v>
      </c>
    </row>
    <row r="108" spans="25:28" x14ac:dyDescent="0.25">
      <c r="Y108" t="s">
        <v>272</v>
      </c>
      <c r="AA108" t="s">
        <v>571</v>
      </c>
      <c r="AB108" t="s">
        <v>572</v>
      </c>
    </row>
    <row r="109" spans="25:28" x14ac:dyDescent="0.25">
      <c r="Y109" t="s">
        <v>273</v>
      </c>
      <c r="AA109" t="s">
        <v>573</v>
      </c>
      <c r="AB109" t="s">
        <v>574</v>
      </c>
    </row>
    <row r="110" spans="25:28" x14ac:dyDescent="0.25">
      <c r="Y110" t="s">
        <v>356</v>
      </c>
      <c r="AA110" t="s">
        <v>741</v>
      </c>
      <c r="AB110" t="s">
        <v>742</v>
      </c>
    </row>
    <row r="111" spans="25:28" x14ac:dyDescent="0.25">
      <c r="Y111" t="s">
        <v>357</v>
      </c>
      <c r="AA111" t="s">
        <v>743</v>
      </c>
      <c r="AB111" t="s">
        <v>744</v>
      </c>
    </row>
    <row r="112" spans="25:28" x14ac:dyDescent="0.25">
      <c r="Y112" t="s">
        <v>274</v>
      </c>
      <c r="AA112" t="s">
        <v>575</v>
      </c>
      <c r="AB112" t="s">
        <v>576</v>
      </c>
    </row>
    <row r="113" spans="25:28" x14ac:dyDescent="0.25">
      <c r="Y113" t="s">
        <v>275</v>
      </c>
      <c r="AA113" t="s">
        <v>577</v>
      </c>
      <c r="AB113" t="s">
        <v>578</v>
      </c>
    </row>
    <row r="114" spans="25:28" x14ac:dyDescent="0.25">
      <c r="Y114" t="s">
        <v>276</v>
      </c>
      <c r="AA114" t="s">
        <v>579</v>
      </c>
      <c r="AB114" t="s">
        <v>580</v>
      </c>
    </row>
    <row r="115" spans="25:28" x14ac:dyDescent="0.25">
      <c r="Y115" t="s">
        <v>278</v>
      </c>
      <c r="AA115" t="s">
        <v>583</v>
      </c>
      <c r="AB115" t="s">
        <v>584</v>
      </c>
    </row>
    <row r="116" spans="25:28" x14ac:dyDescent="0.25">
      <c r="Y116" t="s">
        <v>279</v>
      </c>
      <c r="AA116" t="s">
        <v>585</v>
      </c>
      <c r="AB116" t="s">
        <v>586</v>
      </c>
    </row>
    <row r="117" spans="25:28" x14ac:dyDescent="0.25">
      <c r="Y117" t="s">
        <v>280</v>
      </c>
      <c r="AA117" t="s">
        <v>587</v>
      </c>
      <c r="AB117" t="s">
        <v>588</v>
      </c>
    </row>
    <row r="118" spans="25:28" x14ac:dyDescent="0.25">
      <c r="Y118" t="s">
        <v>281</v>
      </c>
      <c r="AA118" t="s">
        <v>589</v>
      </c>
      <c r="AB118" t="s">
        <v>590</v>
      </c>
    </row>
    <row r="119" spans="25:28" x14ac:dyDescent="0.25">
      <c r="Y119" t="s">
        <v>282</v>
      </c>
      <c r="AA119" t="s">
        <v>591</v>
      </c>
      <c r="AB119" t="s">
        <v>592</v>
      </c>
    </row>
    <row r="120" spans="25:28" x14ac:dyDescent="0.25">
      <c r="Y120" t="s">
        <v>283</v>
      </c>
      <c r="AA120" t="s">
        <v>593</v>
      </c>
      <c r="AB120" t="s">
        <v>594</v>
      </c>
    </row>
    <row r="121" spans="25:28" x14ac:dyDescent="0.25">
      <c r="Y121" t="s">
        <v>284</v>
      </c>
      <c r="AA121" t="s">
        <v>595</v>
      </c>
      <c r="AB121" t="s">
        <v>596</v>
      </c>
    </row>
    <row r="122" spans="25:28" x14ac:dyDescent="0.25">
      <c r="Y122" t="s">
        <v>285</v>
      </c>
      <c r="AA122" t="s">
        <v>597</v>
      </c>
      <c r="AB122" t="s">
        <v>598</v>
      </c>
    </row>
    <row r="123" spans="25:28" x14ac:dyDescent="0.25">
      <c r="Y123" t="s">
        <v>380</v>
      </c>
      <c r="AA123" t="s">
        <v>789</v>
      </c>
      <c r="AB123" t="s">
        <v>790</v>
      </c>
    </row>
    <row r="124" spans="25:28" x14ac:dyDescent="0.25">
      <c r="Y124" t="s">
        <v>286</v>
      </c>
      <c r="AA124" t="s">
        <v>599</v>
      </c>
      <c r="AB124" t="s">
        <v>600</v>
      </c>
    </row>
    <row r="125" spans="25:28" x14ac:dyDescent="0.25">
      <c r="Y125" t="s">
        <v>287</v>
      </c>
      <c r="AA125" t="s">
        <v>601</v>
      </c>
      <c r="AB125" t="s">
        <v>602</v>
      </c>
    </row>
    <row r="126" spans="25:28" x14ac:dyDescent="0.25">
      <c r="Y126" t="s">
        <v>288</v>
      </c>
      <c r="AA126" t="s">
        <v>603</v>
      </c>
      <c r="AB126" t="s">
        <v>604</v>
      </c>
    </row>
    <row r="127" spans="25:28" x14ac:dyDescent="0.25">
      <c r="Y127" t="s">
        <v>289</v>
      </c>
      <c r="AA127" t="s">
        <v>605</v>
      </c>
      <c r="AB127" t="s">
        <v>606</v>
      </c>
    </row>
    <row r="128" spans="25:28" x14ac:dyDescent="0.25">
      <c r="Y128" t="s">
        <v>290</v>
      </c>
      <c r="AA128" t="s">
        <v>607</v>
      </c>
      <c r="AB128" t="s">
        <v>608</v>
      </c>
    </row>
    <row r="129" spans="25:28" x14ac:dyDescent="0.25">
      <c r="Y129" t="s">
        <v>291</v>
      </c>
      <c r="AA129" t="s">
        <v>609</v>
      </c>
      <c r="AB129" t="s">
        <v>610</v>
      </c>
    </row>
    <row r="130" spans="25:28" x14ac:dyDescent="0.25">
      <c r="Y130" t="s">
        <v>292</v>
      </c>
      <c r="AA130" t="s">
        <v>611</v>
      </c>
      <c r="AB130" t="s">
        <v>612</v>
      </c>
    </row>
    <row r="131" spans="25:28" x14ac:dyDescent="0.25">
      <c r="Y131" t="s">
        <v>293</v>
      </c>
      <c r="AA131" t="s">
        <v>613</v>
      </c>
      <c r="AB131" t="s">
        <v>614</v>
      </c>
    </row>
    <row r="132" spans="25:28" x14ac:dyDescent="0.25">
      <c r="Y132" t="s">
        <v>294</v>
      </c>
      <c r="AA132" t="s">
        <v>615</v>
      </c>
      <c r="AB132" t="s">
        <v>616</v>
      </c>
    </row>
    <row r="133" spans="25:28" x14ac:dyDescent="0.25">
      <c r="Y133" t="s">
        <v>295</v>
      </c>
      <c r="AA133" t="s">
        <v>617</v>
      </c>
      <c r="AB133" t="s">
        <v>618</v>
      </c>
    </row>
    <row r="134" spans="25:28" x14ac:dyDescent="0.25">
      <c r="Y134" t="s">
        <v>296</v>
      </c>
      <c r="AA134" t="s">
        <v>619</v>
      </c>
      <c r="AB134" t="s">
        <v>620</v>
      </c>
    </row>
    <row r="135" spans="25:28" x14ac:dyDescent="0.25">
      <c r="Y135" t="s">
        <v>297</v>
      </c>
      <c r="AA135" t="s">
        <v>621</v>
      </c>
      <c r="AB135" t="s">
        <v>622</v>
      </c>
    </row>
    <row r="136" spans="25:28" x14ac:dyDescent="0.25">
      <c r="Y136" t="s">
        <v>885</v>
      </c>
      <c r="AA136" t="s">
        <v>623</v>
      </c>
      <c r="AB136" t="s">
        <v>875</v>
      </c>
    </row>
    <row r="137" spans="25:28" x14ac:dyDescent="0.25">
      <c r="Y137" t="s">
        <v>298</v>
      </c>
      <c r="AA137" t="s">
        <v>624</v>
      </c>
      <c r="AB137" t="s">
        <v>625</v>
      </c>
    </row>
    <row r="138" spans="25:28" x14ac:dyDescent="0.25">
      <c r="Y138" t="s">
        <v>299</v>
      </c>
      <c r="AA138" t="s">
        <v>626</v>
      </c>
      <c r="AB138" t="s">
        <v>627</v>
      </c>
    </row>
    <row r="139" spans="25:28" x14ac:dyDescent="0.25">
      <c r="Y139" t="s">
        <v>300</v>
      </c>
      <c r="AA139" t="s">
        <v>628</v>
      </c>
      <c r="AB139" t="s">
        <v>629</v>
      </c>
    </row>
    <row r="140" spans="25:28" x14ac:dyDescent="0.25">
      <c r="Y140" t="s">
        <v>301</v>
      </c>
      <c r="AA140" t="s">
        <v>630</v>
      </c>
      <c r="AB140" t="s">
        <v>631</v>
      </c>
    </row>
    <row r="141" spans="25:28" x14ac:dyDescent="0.25">
      <c r="Y141" t="s">
        <v>302</v>
      </c>
      <c r="AA141" t="s">
        <v>632</v>
      </c>
      <c r="AB141" t="s">
        <v>633</v>
      </c>
    </row>
    <row r="142" spans="25:28" x14ac:dyDescent="0.25">
      <c r="Y142" t="s">
        <v>303</v>
      </c>
      <c r="AA142" t="s">
        <v>634</v>
      </c>
      <c r="AB142" t="s">
        <v>635</v>
      </c>
    </row>
    <row r="143" spans="25:28" x14ac:dyDescent="0.25">
      <c r="Y143" t="s">
        <v>304</v>
      </c>
      <c r="AA143" t="s">
        <v>636</v>
      </c>
      <c r="AB143" t="s">
        <v>637</v>
      </c>
    </row>
    <row r="144" spans="25:28" x14ac:dyDescent="0.25">
      <c r="Y144" t="s">
        <v>305</v>
      </c>
      <c r="AA144" t="s">
        <v>638</v>
      </c>
      <c r="AB144" t="s">
        <v>639</v>
      </c>
    </row>
    <row r="145" spans="25:28" x14ac:dyDescent="0.25">
      <c r="Y145" t="s">
        <v>306</v>
      </c>
      <c r="AA145" t="s">
        <v>640</v>
      </c>
      <c r="AB145" t="s">
        <v>641</v>
      </c>
    </row>
    <row r="146" spans="25:28" x14ac:dyDescent="0.25">
      <c r="Y146" t="s">
        <v>307</v>
      </c>
      <c r="AA146" t="s">
        <v>642</v>
      </c>
      <c r="AB146" t="s">
        <v>643</v>
      </c>
    </row>
    <row r="147" spans="25:28" x14ac:dyDescent="0.25">
      <c r="Y147" t="s">
        <v>315</v>
      </c>
      <c r="AA147" t="s">
        <v>658</v>
      </c>
      <c r="AB147" t="s">
        <v>659</v>
      </c>
    </row>
    <row r="148" spans="25:28" x14ac:dyDescent="0.25">
      <c r="Y148" t="s">
        <v>317</v>
      </c>
      <c r="AA148" t="s">
        <v>662</v>
      </c>
      <c r="AB148" t="s">
        <v>663</v>
      </c>
    </row>
    <row r="149" spans="25:28" x14ac:dyDescent="0.25">
      <c r="Y149" t="s">
        <v>313</v>
      </c>
      <c r="AA149" t="s">
        <v>654</v>
      </c>
      <c r="AB149" t="s">
        <v>655</v>
      </c>
    </row>
    <row r="150" spans="25:28" x14ac:dyDescent="0.25">
      <c r="Y150" t="s">
        <v>368</v>
      </c>
      <c r="AA150" t="s">
        <v>765</v>
      </c>
      <c r="AB150" t="s">
        <v>766</v>
      </c>
    </row>
    <row r="151" spans="25:28" x14ac:dyDescent="0.25">
      <c r="Y151" t="s">
        <v>373</v>
      </c>
      <c r="AA151" t="s">
        <v>775</v>
      </c>
      <c r="AB151" t="s">
        <v>776</v>
      </c>
    </row>
    <row r="152" spans="25:28" x14ac:dyDescent="0.25">
      <c r="Y152" t="s">
        <v>308</v>
      </c>
      <c r="AA152" t="s">
        <v>644</v>
      </c>
      <c r="AB152" t="s">
        <v>645</v>
      </c>
    </row>
    <row r="153" spans="25:28" x14ac:dyDescent="0.25">
      <c r="Y153" t="s">
        <v>309</v>
      </c>
      <c r="AA153" t="s">
        <v>646</v>
      </c>
      <c r="AB153" t="s">
        <v>647</v>
      </c>
    </row>
    <row r="154" spans="25:28" x14ac:dyDescent="0.25">
      <c r="Y154" t="s">
        <v>310</v>
      </c>
      <c r="AA154" t="s">
        <v>648</v>
      </c>
      <c r="AB154" t="s">
        <v>649</v>
      </c>
    </row>
    <row r="155" spans="25:28" x14ac:dyDescent="0.25">
      <c r="Y155" t="s">
        <v>311</v>
      </c>
      <c r="AA155" t="s">
        <v>650</v>
      </c>
      <c r="AB155" t="s">
        <v>651</v>
      </c>
    </row>
    <row r="156" spans="25:28" x14ac:dyDescent="0.25">
      <c r="Y156" t="s">
        <v>349</v>
      </c>
      <c r="AA156" t="s">
        <v>727</v>
      </c>
      <c r="AB156" t="s">
        <v>728</v>
      </c>
    </row>
    <row r="157" spans="25:28" x14ac:dyDescent="0.25">
      <c r="Y157" t="s">
        <v>194</v>
      </c>
      <c r="AA157" t="s">
        <v>416</v>
      </c>
      <c r="AB157" t="s">
        <v>417</v>
      </c>
    </row>
    <row r="158" spans="25:28" x14ac:dyDescent="0.25">
      <c r="Y158" t="s">
        <v>376</v>
      </c>
      <c r="AA158" t="s">
        <v>781</v>
      </c>
      <c r="AB158" t="s">
        <v>782</v>
      </c>
    </row>
    <row r="159" spans="25:28" x14ac:dyDescent="0.25">
      <c r="Y159" t="s">
        <v>319</v>
      </c>
      <c r="AA159" t="s">
        <v>666</v>
      </c>
      <c r="AB159" t="s">
        <v>667</v>
      </c>
    </row>
    <row r="160" spans="25:28" x14ac:dyDescent="0.25">
      <c r="Y160" t="s">
        <v>314</v>
      </c>
      <c r="AA160" t="s">
        <v>656</v>
      </c>
      <c r="AB160" t="s">
        <v>657</v>
      </c>
    </row>
    <row r="161" spans="25:28" x14ac:dyDescent="0.25">
      <c r="Y161" t="s">
        <v>312</v>
      </c>
      <c r="AA161" t="s">
        <v>652</v>
      </c>
      <c r="AB161" t="s">
        <v>653</v>
      </c>
    </row>
    <row r="162" spans="25:28" x14ac:dyDescent="0.25">
      <c r="Y162" t="s">
        <v>320</v>
      </c>
      <c r="AA162" t="s">
        <v>668</v>
      </c>
      <c r="AB162" t="s">
        <v>669</v>
      </c>
    </row>
    <row r="163" spans="25:28" x14ac:dyDescent="0.25">
      <c r="Y163" t="s">
        <v>321</v>
      </c>
      <c r="AA163" t="s">
        <v>670</v>
      </c>
      <c r="AB163" t="s">
        <v>671</v>
      </c>
    </row>
    <row r="164" spans="25:28" x14ac:dyDescent="0.25">
      <c r="Y164" t="s">
        <v>322</v>
      </c>
      <c r="AA164" t="s">
        <v>672</v>
      </c>
      <c r="AB164" t="s">
        <v>673</v>
      </c>
    </row>
    <row r="165" spans="25:28" x14ac:dyDescent="0.25">
      <c r="Y165" t="s">
        <v>323</v>
      </c>
      <c r="AA165" t="s">
        <v>674</v>
      </c>
      <c r="AB165" t="s">
        <v>675</v>
      </c>
    </row>
    <row r="166" spans="25:28" x14ac:dyDescent="0.25">
      <c r="Y166" t="s">
        <v>318</v>
      </c>
      <c r="AA166" t="s">
        <v>664</v>
      </c>
      <c r="AB166" t="s">
        <v>665</v>
      </c>
    </row>
    <row r="167" spans="25:28" x14ac:dyDescent="0.25">
      <c r="Y167" t="s">
        <v>324</v>
      </c>
      <c r="AA167" t="s">
        <v>676</v>
      </c>
      <c r="AB167" t="s">
        <v>677</v>
      </c>
    </row>
    <row r="168" spans="25:28" x14ac:dyDescent="0.25">
      <c r="Y168" t="s">
        <v>325</v>
      </c>
      <c r="AA168" t="s">
        <v>678</v>
      </c>
      <c r="AB168" t="s">
        <v>679</v>
      </c>
    </row>
    <row r="169" spans="25:28" x14ac:dyDescent="0.25">
      <c r="Y169" t="s">
        <v>326</v>
      </c>
      <c r="AA169" t="s">
        <v>680</v>
      </c>
      <c r="AB169" t="s">
        <v>681</v>
      </c>
    </row>
    <row r="170" spans="25:28" x14ac:dyDescent="0.25">
      <c r="Y170" t="s">
        <v>327</v>
      </c>
      <c r="AA170" t="s">
        <v>682</v>
      </c>
      <c r="AB170" t="s">
        <v>683</v>
      </c>
    </row>
    <row r="171" spans="25:28" x14ac:dyDescent="0.25">
      <c r="Y171" t="s">
        <v>383</v>
      </c>
      <c r="AA171" t="s">
        <v>795</v>
      </c>
      <c r="AB171" t="s">
        <v>796</v>
      </c>
    </row>
    <row r="172" spans="25:28" x14ac:dyDescent="0.25">
      <c r="Y172" t="s">
        <v>886</v>
      </c>
      <c r="AA172" t="s">
        <v>684</v>
      </c>
      <c r="AB172" t="s">
        <v>876</v>
      </c>
    </row>
    <row r="173" spans="25:28" x14ac:dyDescent="0.25">
      <c r="Y173" t="s">
        <v>378</v>
      </c>
      <c r="AA173" t="s">
        <v>785</v>
      </c>
      <c r="AB173" t="s">
        <v>786</v>
      </c>
    </row>
    <row r="174" spans="25:28" x14ac:dyDescent="0.25">
      <c r="Y174" t="s">
        <v>202</v>
      </c>
      <c r="AA174" t="s">
        <v>432</v>
      </c>
      <c r="AB174" t="s">
        <v>433</v>
      </c>
    </row>
    <row r="175" spans="25:28" x14ac:dyDescent="0.25">
      <c r="Y175" t="s">
        <v>382</v>
      </c>
      <c r="AA175" t="s">
        <v>793</v>
      </c>
      <c r="AB175" t="s">
        <v>794</v>
      </c>
    </row>
    <row r="176" spans="25:28" x14ac:dyDescent="0.25">
      <c r="Y176" t="s">
        <v>370</v>
      </c>
      <c r="AA176" t="s">
        <v>769</v>
      </c>
      <c r="AB176" t="s">
        <v>770</v>
      </c>
    </row>
    <row r="177" spans="25:28" x14ac:dyDescent="0.25">
      <c r="Y177" t="s">
        <v>381</v>
      </c>
      <c r="AA177" t="s">
        <v>791</v>
      </c>
      <c r="AB177" t="s">
        <v>792</v>
      </c>
    </row>
    <row r="178" spans="25:28" x14ac:dyDescent="0.25">
      <c r="Y178" t="s">
        <v>328</v>
      </c>
      <c r="AA178" t="s">
        <v>685</v>
      </c>
      <c r="AB178" t="s">
        <v>686</v>
      </c>
    </row>
    <row r="179" spans="25:28" x14ac:dyDescent="0.25">
      <c r="Y179" t="s">
        <v>329</v>
      </c>
      <c r="AA179" t="s">
        <v>687</v>
      </c>
      <c r="AB179" t="s">
        <v>688</v>
      </c>
    </row>
    <row r="180" spans="25:28" x14ac:dyDescent="0.25">
      <c r="Y180" t="s">
        <v>330</v>
      </c>
      <c r="AA180" t="s">
        <v>689</v>
      </c>
      <c r="AB180" t="s">
        <v>690</v>
      </c>
    </row>
    <row r="181" spans="25:28" x14ac:dyDescent="0.25">
      <c r="Y181" t="s">
        <v>331</v>
      </c>
      <c r="AA181" t="s">
        <v>691</v>
      </c>
      <c r="AB181" t="s">
        <v>692</v>
      </c>
    </row>
    <row r="182" spans="25:28" x14ac:dyDescent="0.25">
      <c r="Y182" t="s">
        <v>332</v>
      </c>
      <c r="AA182" t="s">
        <v>693</v>
      </c>
      <c r="AB182" t="s">
        <v>694</v>
      </c>
    </row>
    <row r="183" spans="25:28" x14ac:dyDescent="0.25">
      <c r="Y183" t="s">
        <v>333</v>
      </c>
      <c r="AA183" t="s">
        <v>695</v>
      </c>
      <c r="AB183" t="s">
        <v>696</v>
      </c>
    </row>
    <row r="184" spans="25:28" x14ac:dyDescent="0.25">
      <c r="Y184" t="s">
        <v>334</v>
      </c>
      <c r="AA184" t="s">
        <v>697</v>
      </c>
      <c r="AB184" t="s">
        <v>698</v>
      </c>
    </row>
    <row r="185" spans="25:28" x14ac:dyDescent="0.25">
      <c r="Y185" t="s">
        <v>335</v>
      </c>
      <c r="AA185" t="s">
        <v>699</v>
      </c>
      <c r="AB185" t="s">
        <v>700</v>
      </c>
    </row>
    <row r="186" spans="25:28" x14ac:dyDescent="0.25">
      <c r="Y186" t="s">
        <v>379</v>
      </c>
      <c r="AA186" t="s">
        <v>787</v>
      </c>
      <c r="AB186" t="s">
        <v>788</v>
      </c>
    </row>
    <row r="187" spans="25:28" x14ac:dyDescent="0.25">
      <c r="Y187" t="s">
        <v>384</v>
      </c>
      <c r="AA187" t="s">
        <v>797</v>
      </c>
      <c r="AB187" t="s">
        <v>798</v>
      </c>
    </row>
    <row r="188" spans="25:28" x14ac:dyDescent="0.25">
      <c r="Y188" t="s">
        <v>316</v>
      </c>
      <c r="AA188" t="s">
        <v>660</v>
      </c>
      <c r="AB188" t="s">
        <v>661</v>
      </c>
    </row>
    <row r="189" spans="25:28" x14ac:dyDescent="0.25">
      <c r="Y189" t="s">
        <v>361</v>
      </c>
      <c r="AA189" t="s">
        <v>751</v>
      </c>
      <c r="AB189" t="s">
        <v>752</v>
      </c>
    </row>
    <row r="190" spans="25:28" x14ac:dyDescent="0.25">
      <c r="Y190" t="s">
        <v>203</v>
      </c>
      <c r="AA190" t="s">
        <v>434</v>
      </c>
      <c r="AB190" t="s">
        <v>435</v>
      </c>
    </row>
    <row r="191" spans="25:28" x14ac:dyDescent="0.25">
      <c r="Y191" t="s">
        <v>336</v>
      </c>
      <c r="AA191" t="s">
        <v>701</v>
      </c>
      <c r="AB191" t="s">
        <v>702</v>
      </c>
    </row>
    <row r="192" spans="25:28" x14ac:dyDescent="0.25">
      <c r="Y192" t="s">
        <v>360</v>
      </c>
      <c r="AA192" t="s">
        <v>749</v>
      </c>
      <c r="AB192" t="s">
        <v>750</v>
      </c>
    </row>
    <row r="193" spans="25:28" x14ac:dyDescent="0.25">
      <c r="Y193" t="s">
        <v>337</v>
      </c>
      <c r="AA193" t="s">
        <v>703</v>
      </c>
      <c r="AB193" t="s">
        <v>704</v>
      </c>
    </row>
    <row r="194" spans="25:28" x14ac:dyDescent="0.25">
      <c r="Y194" t="s">
        <v>338</v>
      </c>
      <c r="AA194" t="s">
        <v>705</v>
      </c>
      <c r="AB194" t="s">
        <v>706</v>
      </c>
    </row>
    <row r="195" spans="25:28" x14ac:dyDescent="0.25">
      <c r="Y195" t="s">
        <v>366</v>
      </c>
      <c r="AA195" t="s">
        <v>761</v>
      </c>
      <c r="AB195" t="s">
        <v>762</v>
      </c>
    </row>
    <row r="196" spans="25:28" x14ac:dyDescent="0.25">
      <c r="Y196" t="s">
        <v>339</v>
      </c>
      <c r="AA196" t="s">
        <v>707</v>
      </c>
      <c r="AB196" t="s">
        <v>708</v>
      </c>
    </row>
    <row r="197" spans="25:28" x14ac:dyDescent="0.25">
      <c r="Y197" t="s">
        <v>340</v>
      </c>
      <c r="AA197" t="s">
        <v>709</v>
      </c>
      <c r="AB197" t="s">
        <v>710</v>
      </c>
    </row>
    <row r="198" spans="25:28" x14ac:dyDescent="0.25">
      <c r="Y198" t="s">
        <v>341</v>
      </c>
      <c r="AA198" t="s">
        <v>711</v>
      </c>
      <c r="AB198" t="s">
        <v>712</v>
      </c>
    </row>
    <row r="199" spans="25:28" x14ac:dyDescent="0.25">
      <c r="Y199" t="s">
        <v>359</v>
      </c>
      <c r="AA199" t="s">
        <v>747</v>
      </c>
      <c r="AB199" t="s">
        <v>748</v>
      </c>
    </row>
    <row r="200" spans="25:28" x14ac:dyDescent="0.25">
      <c r="Y200" t="s">
        <v>363</v>
      </c>
      <c r="AA200" t="s">
        <v>755</v>
      </c>
      <c r="AB200" t="s">
        <v>756</v>
      </c>
    </row>
    <row r="201" spans="25:28" x14ac:dyDescent="0.25">
      <c r="Y201" t="s">
        <v>342</v>
      </c>
      <c r="AA201" t="s">
        <v>713</v>
      </c>
      <c r="AB201" t="s">
        <v>714</v>
      </c>
    </row>
    <row r="202" spans="25:28" x14ac:dyDescent="0.25">
      <c r="Y202" t="s">
        <v>343</v>
      </c>
      <c r="AA202" t="s">
        <v>715</v>
      </c>
      <c r="AB202" t="s">
        <v>716</v>
      </c>
    </row>
    <row r="203" spans="25:28" x14ac:dyDescent="0.25">
      <c r="Y203" t="s">
        <v>344</v>
      </c>
      <c r="AA203" t="s">
        <v>717</v>
      </c>
      <c r="AB203" t="s">
        <v>718</v>
      </c>
    </row>
    <row r="204" spans="25:28" x14ac:dyDescent="0.25">
      <c r="Y204" t="s">
        <v>345</v>
      </c>
      <c r="AA204" t="s">
        <v>719</v>
      </c>
      <c r="AB204" t="s">
        <v>720</v>
      </c>
    </row>
    <row r="205" spans="25:28" x14ac:dyDescent="0.25">
      <c r="Y205" t="s">
        <v>346</v>
      </c>
      <c r="AA205" t="s">
        <v>721</v>
      </c>
      <c r="AB205" t="s">
        <v>722</v>
      </c>
    </row>
    <row r="206" spans="25:28" x14ac:dyDescent="0.25">
      <c r="Y206" t="s">
        <v>347</v>
      </c>
      <c r="AA206" t="s">
        <v>723</v>
      </c>
      <c r="AB206" t="s">
        <v>724</v>
      </c>
    </row>
    <row r="207" spans="25:28" x14ac:dyDescent="0.25">
      <c r="Y207" t="s">
        <v>201</v>
      </c>
      <c r="AA207" t="s">
        <v>430</v>
      </c>
      <c r="AB207" t="s">
        <v>431</v>
      </c>
    </row>
    <row r="208" spans="25:28" x14ac:dyDescent="0.25">
      <c r="Y208" t="s">
        <v>348</v>
      </c>
      <c r="AA208" t="s">
        <v>725</v>
      </c>
      <c r="AB208" t="s">
        <v>726</v>
      </c>
    </row>
    <row r="209" spans="25:28" x14ac:dyDescent="0.25">
      <c r="Y209" t="s">
        <v>350</v>
      </c>
      <c r="AA209" t="s">
        <v>729</v>
      </c>
      <c r="AB209" t="s">
        <v>730</v>
      </c>
    </row>
    <row r="210" spans="25:28" x14ac:dyDescent="0.25">
      <c r="Y210" t="s">
        <v>265</v>
      </c>
      <c r="AA210" t="s">
        <v>557</v>
      </c>
      <c r="AB210" t="s">
        <v>558</v>
      </c>
    </row>
    <row r="211" spans="25:28" x14ac:dyDescent="0.25">
      <c r="Y211" t="s">
        <v>264</v>
      </c>
      <c r="AA211" t="s">
        <v>555</v>
      </c>
      <c r="AB211" t="s">
        <v>556</v>
      </c>
    </row>
    <row r="212" spans="25:28" x14ac:dyDescent="0.25">
      <c r="Y212" t="s">
        <v>266</v>
      </c>
      <c r="AA212" t="s">
        <v>559</v>
      </c>
      <c r="AB212" t="s">
        <v>560</v>
      </c>
    </row>
    <row r="213" spans="25:28" x14ac:dyDescent="0.25">
      <c r="Y213" t="s">
        <v>277</v>
      </c>
      <c r="AA213" t="s">
        <v>581</v>
      </c>
      <c r="AB213" t="s">
        <v>582</v>
      </c>
    </row>
    <row r="214" spans="25:28" x14ac:dyDescent="0.25">
      <c r="Y214" t="s">
        <v>262</v>
      </c>
      <c r="AA214" t="s">
        <v>551</v>
      </c>
      <c r="AB214" t="s">
        <v>552</v>
      </c>
    </row>
    <row r="215" spans="25:28" x14ac:dyDescent="0.25">
      <c r="Y215" t="s">
        <v>887</v>
      </c>
      <c r="AA215" t="s">
        <v>877</v>
      </c>
      <c r="AB215" t="s">
        <v>878</v>
      </c>
    </row>
    <row r="216" spans="25:28" x14ac:dyDescent="0.25">
      <c r="Y216" t="s">
        <v>888</v>
      </c>
      <c r="AA216" t="s">
        <v>879</v>
      </c>
      <c r="AB216" t="s">
        <v>880</v>
      </c>
    </row>
    <row r="217" spans="25:28" x14ac:dyDescent="0.25">
      <c r="Y217" t="s">
        <v>351</v>
      </c>
      <c r="AA217" t="s">
        <v>731</v>
      </c>
      <c r="AB217" t="s">
        <v>732</v>
      </c>
    </row>
    <row r="218" spans="25:28" x14ac:dyDescent="0.25">
      <c r="Y218" t="s">
        <v>889</v>
      </c>
      <c r="AA218" t="s">
        <v>881</v>
      </c>
      <c r="AB218" t="s">
        <v>882</v>
      </c>
    </row>
    <row r="219" spans="25:28" x14ac:dyDescent="0.25">
      <c r="Y219" t="s">
        <v>365</v>
      </c>
      <c r="AA219" t="s">
        <v>759</v>
      </c>
      <c r="AB219" t="s">
        <v>760</v>
      </c>
    </row>
    <row r="220" spans="25:28" x14ac:dyDescent="0.25">
      <c r="Y220" t="s">
        <v>352</v>
      </c>
      <c r="AA220" t="s">
        <v>733</v>
      </c>
      <c r="AB220" t="s">
        <v>734</v>
      </c>
    </row>
  </sheetData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FRONT PAGE</vt:lpstr>
      <vt:lpstr>DETAILS</vt:lpstr>
      <vt:lpstr>LOOKUPS</vt:lpstr>
      <vt:lpstr>DETAILS!Print_Titles</vt:lpstr>
      <vt:lpstr>rngFunding</vt:lpstr>
      <vt:lpstr>rngProjectType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Boon</dc:creator>
  <cp:lastModifiedBy>Daniel Meacoe</cp:lastModifiedBy>
  <cp:lastPrinted>2018-11-20T09:36:18Z</cp:lastPrinted>
  <dcterms:created xsi:type="dcterms:W3CDTF">2017-03-02T17:05:54Z</dcterms:created>
  <dcterms:modified xsi:type="dcterms:W3CDTF">2025-11-18T10:54:35Z</dcterms:modified>
</cp:coreProperties>
</file>