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activeX/activeX1.xml" ContentType="application/vnd.ms-office.activeX+xml"/>
  <Override PartName="/xl/activeX/activeX1.bin" ContentType="application/vnd.ms-office.activeX"/>
  <Override PartName="/xl/activeX/activeX2.xml" ContentType="application/vnd.ms-office.activeX+xml"/>
  <Override PartName="/xl/activeX/activeX2.bin" ContentType="application/vnd.ms-office.activeX"/>
  <Override PartName="/xl/activeX/activeX3.xml" ContentType="application/vnd.ms-office.activeX+xml"/>
  <Override PartName="/xl/activeX/activeX3.bin" ContentType="application/vnd.ms-office.activeX"/>
  <Override PartName="/xl/drawings/drawing2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codeName="ThisWorkbook"/>
  <mc:AlternateContent xmlns:mc="http://schemas.openxmlformats.org/markup-compatibility/2006">
    <mc:Choice Requires="x15">
      <x15ac:absPath xmlns:x15ac="http://schemas.microsoft.com/office/spreadsheetml/2010/11/ac" url="G:\RA Development\Departmental Projects\New Forms\2025 11 18 - For upload\"/>
    </mc:Choice>
  </mc:AlternateContent>
  <xr:revisionPtr revIDLastSave="0" documentId="13_ncr:1_{91B0EE21-6172-4AA5-B7FF-3279C775D49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RONT PAGE" sheetId="1" r:id="rId1"/>
    <sheet name="DETAILED CHANGES" sheetId="6" r:id="rId2"/>
    <sheet name="LOOKUPS" sheetId="3" state="hidden" r:id="rId3"/>
  </sheets>
  <externalReferences>
    <externalReference r:id="rId4"/>
  </externalReferences>
  <definedNames>
    <definedName name="bDateChange">'FRONT PAGE'!$AH$3</definedName>
    <definedName name="bNewTasks">'FRONT PAGE'!$AH$4</definedName>
    <definedName name="bReduction">'FRONT PAGE'!#REF!</definedName>
    <definedName name="bUplift">'FRONT PAGE'!$AH$5</definedName>
    <definedName name="bVirement">'FRONT PAGE'!#REF!</definedName>
    <definedName name="_xlnm.Print_Titles" localSheetId="1">'DETAILED CHANGES'!$1:$2</definedName>
    <definedName name="rngEndDate">[1]PROJECT!$B$8</definedName>
    <definedName name="rngStartDate">[1]PROJECT!$B$7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6" i="6" l="1"/>
  <c r="C5" i="6"/>
  <c r="C4" i="6"/>
  <c r="C3" i="6"/>
  <c r="C200" i="6"/>
  <c r="C199" i="6"/>
  <c r="C198" i="6"/>
  <c r="C197" i="6"/>
  <c r="C196" i="6"/>
  <c r="C195" i="6"/>
  <c r="C194" i="6"/>
  <c r="C193" i="6"/>
  <c r="C192" i="6"/>
  <c r="C191" i="6"/>
  <c r="C190" i="6"/>
  <c r="C189" i="6"/>
  <c r="C188" i="6"/>
  <c r="C187" i="6"/>
  <c r="C186" i="6"/>
  <c r="C185" i="6"/>
  <c r="C184" i="6"/>
  <c r="C183" i="6"/>
  <c r="C182" i="6"/>
  <c r="C181" i="6"/>
  <c r="C180" i="6"/>
  <c r="C179" i="6"/>
  <c r="C178" i="6"/>
  <c r="C177" i="6"/>
  <c r="C176" i="6"/>
  <c r="C175" i="6"/>
  <c r="C174" i="6"/>
  <c r="C173" i="6"/>
  <c r="C172" i="6"/>
  <c r="C171" i="6"/>
  <c r="C170" i="6"/>
  <c r="C169" i="6"/>
  <c r="C168" i="6"/>
  <c r="C167" i="6"/>
  <c r="C166" i="6"/>
  <c r="C165" i="6"/>
  <c r="C164" i="6"/>
  <c r="C163" i="6"/>
  <c r="C162" i="6"/>
  <c r="C161" i="6"/>
  <c r="C160" i="6"/>
  <c r="C159" i="6"/>
  <c r="C158" i="6"/>
  <c r="C157" i="6"/>
  <c r="C156" i="6"/>
  <c r="C155" i="6"/>
  <c r="C154" i="6"/>
  <c r="C153" i="6"/>
  <c r="C152" i="6"/>
  <c r="C151" i="6"/>
  <c r="C150" i="6"/>
  <c r="C149" i="6"/>
  <c r="C148" i="6"/>
  <c r="C147" i="6"/>
  <c r="C146" i="6"/>
  <c r="C145" i="6"/>
  <c r="C144" i="6"/>
  <c r="C143" i="6"/>
  <c r="C142" i="6"/>
  <c r="C141" i="6"/>
  <c r="C140" i="6"/>
  <c r="C139" i="6"/>
  <c r="C138" i="6"/>
  <c r="C137" i="6"/>
  <c r="C136" i="6"/>
  <c r="C135" i="6"/>
  <c r="C134" i="6"/>
  <c r="C133" i="6"/>
  <c r="C132" i="6"/>
  <c r="C131" i="6"/>
  <c r="C130" i="6"/>
  <c r="C129" i="6"/>
  <c r="C128" i="6"/>
  <c r="C127" i="6"/>
  <c r="C126" i="6"/>
  <c r="C125" i="6"/>
  <c r="C124" i="6"/>
  <c r="C123" i="6"/>
  <c r="C122" i="6"/>
  <c r="C121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5" i="6"/>
  <c r="C104" i="6"/>
  <c r="C103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8" i="6"/>
  <c r="C87" i="6"/>
  <c r="C86" i="6"/>
  <c r="C85" i="6"/>
  <c r="C84" i="6"/>
  <c r="C83" i="6"/>
  <c r="C82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4" i="6"/>
  <c r="C63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3" i="6"/>
  <c r="C32" i="6"/>
  <c r="C31" i="6"/>
  <c r="C30" i="6"/>
  <c r="C29" i="6"/>
  <c r="C28" i="6"/>
  <c r="C27" i="6"/>
  <c r="C26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9" i="6"/>
  <c r="C8" i="6"/>
  <c r="C7" i="6"/>
  <c r="AC3" i="6" l="1"/>
  <c r="S3" i="6"/>
  <c r="R3" i="6"/>
  <c r="Q3" i="6"/>
  <c r="AA3" i="6" l="1"/>
  <c r="AB3" i="6"/>
  <c r="U3" i="6"/>
  <c r="Y3" i="6"/>
  <c r="V3" i="6"/>
  <c r="Z3" i="6"/>
  <c r="AD3" i="6"/>
  <c r="W3" i="6"/>
  <c r="AE3" i="6"/>
  <c r="T3" i="6"/>
  <c r="X3" i="6"/>
  <c r="AC4" i="6" l="1"/>
  <c r="AC5" i="6"/>
  <c r="AC6" i="6"/>
  <c r="AC7" i="6"/>
  <c r="AC8" i="6"/>
  <c r="AC9" i="6"/>
  <c r="AC10" i="6"/>
  <c r="AC11" i="6"/>
  <c r="AC12" i="6"/>
  <c r="AC13" i="6"/>
  <c r="AC14" i="6"/>
  <c r="AC15" i="6"/>
  <c r="AC16" i="6"/>
  <c r="AC17" i="6"/>
  <c r="AC18" i="6"/>
  <c r="AC19" i="6"/>
  <c r="AC20" i="6"/>
  <c r="AC21" i="6"/>
  <c r="AC22" i="6"/>
  <c r="AC23" i="6"/>
  <c r="AC24" i="6"/>
  <c r="AC25" i="6"/>
  <c r="AC26" i="6"/>
  <c r="AC27" i="6"/>
  <c r="AC28" i="6"/>
  <c r="AC29" i="6"/>
  <c r="AC30" i="6"/>
  <c r="AC31" i="6"/>
  <c r="AC32" i="6"/>
  <c r="AC33" i="6"/>
  <c r="AC34" i="6"/>
  <c r="AC35" i="6"/>
  <c r="AC36" i="6"/>
  <c r="AC37" i="6"/>
  <c r="AC38" i="6"/>
  <c r="AC39" i="6"/>
  <c r="AC40" i="6"/>
  <c r="AC41" i="6"/>
  <c r="AC42" i="6"/>
  <c r="AC43" i="6"/>
  <c r="AC44" i="6"/>
  <c r="AC45" i="6"/>
  <c r="AC46" i="6"/>
  <c r="AC47" i="6"/>
  <c r="AC48" i="6"/>
  <c r="AC49" i="6"/>
  <c r="AC50" i="6"/>
  <c r="AC51" i="6"/>
  <c r="AC52" i="6"/>
  <c r="AC53" i="6"/>
  <c r="AC54" i="6"/>
  <c r="AC55" i="6"/>
  <c r="AC56" i="6"/>
  <c r="AC57" i="6"/>
  <c r="AC58" i="6"/>
  <c r="AC59" i="6"/>
  <c r="AC60" i="6"/>
  <c r="AC61" i="6"/>
  <c r="AC62" i="6"/>
  <c r="AC63" i="6"/>
  <c r="AC64" i="6"/>
  <c r="AC65" i="6"/>
  <c r="AC66" i="6"/>
  <c r="AC67" i="6"/>
  <c r="AC68" i="6"/>
  <c r="AC69" i="6"/>
  <c r="AC70" i="6"/>
  <c r="AC71" i="6"/>
  <c r="AC72" i="6"/>
  <c r="AC73" i="6"/>
  <c r="AC74" i="6"/>
  <c r="AC75" i="6"/>
  <c r="AC76" i="6"/>
  <c r="AC77" i="6"/>
  <c r="AC78" i="6"/>
  <c r="AC79" i="6"/>
  <c r="AC80" i="6"/>
  <c r="AC81" i="6"/>
  <c r="AC82" i="6"/>
  <c r="AC83" i="6"/>
  <c r="AC84" i="6"/>
  <c r="AC85" i="6"/>
  <c r="AC86" i="6"/>
  <c r="AC87" i="6"/>
  <c r="AC88" i="6"/>
  <c r="AC89" i="6"/>
  <c r="AC90" i="6"/>
  <c r="AC91" i="6"/>
  <c r="AC92" i="6"/>
  <c r="AC93" i="6"/>
  <c r="AC94" i="6"/>
  <c r="AC95" i="6"/>
  <c r="AC96" i="6"/>
  <c r="AC97" i="6"/>
  <c r="AC98" i="6"/>
  <c r="AC99" i="6"/>
  <c r="AC100" i="6"/>
  <c r="AC101" i="6"/>
  <c r="AC102" i="6"/>
  <c r="AC103" i="6"/>
  <c r="AC104" i="6"/>
  <c r="AC105" i="6"/>
  <c r="AC106" i="6"/>
  <c r="AC107" i="6"/>
  <c r="AC108" i="6"/>
  <c r="AC109" i="6"/>
  <c r="AC110" i="6"/>
  <c r="AC111" i="6"/>
  <c r="AC112" i="6"/>
  <c r="AC113" i="6"/>
  <c r="AC114" i="6"/>
  <c r="AC115" i="6"/>
  <c r="AC116" i="6"/>
  <c r="AC117" i="6"/>
  <c r="AC118" i="6"/>
  <c r="AC119" i="6"/>
  <c r="AC120" i="6"/>
  <c r="AC121" i="6"/>
  <c r="AC122" i="6"/>
  <c r="AC123" i="6"/>
  <c r="AC124" i="6"/>
  <c r="AC125" i="6"/>
  <c r="AC126" i="6"/>
  <c r="AC127" i="6"/>
  <c r="AC128" i="6"/>
  <c r="AC129" i="6"/>
  <c r="AC130" i="6"/>
  <c r="AC131" i="6"/>
  <c r="AC132" i="6"/>
  <c r="AC133" i="6"/>
  <c r="AC134" i="6"/>
  <c r="AC135" i="6"/>
  <c r="AC136" i="6"/>
  <c r="AC137" i="6"/>
  <c r="AC138" i="6"/>
  <c r="AC139" i="6"/>
  <c r="AC140" i="6"/>
  <c r="AC141" i="6"/>
  <c r="AC142" i="6"/>
  <c r="AC143" i="6"/>
  <c r="AC144" i="6"/>
  <c r="AC145" i="6"/>
  <c r="AC146" i="6"/>
  <c r="AC147" i="6"/>
  <c r="AC148" i="6"/>
  <c r="AC149" i="6"/>
  <c r="AC150" i="6"/>
  <c r="AC151" i="6"/>
  <c r="AC152" i="6"/>
  <c r="AC153" i="6"/>
  <c r="AC154" i="6"/>
  <c r="AC155" i="6"/>
  <c r="AC156" i="6"/>
  <c r="AC157" i="6"/>
  <c r="AC158" i="6"/>
  <c r="AC159" i="6"/>
  <c r="AC160" i="6"/>
  <c r="AC161" i="6"/>
  <c r="AC162" i="6"/>
  <c r="AC163" i="6"/>
  <c r="AC164" i="6"/>
  <c r="AC165" i="6"/>
  <c r="AC166" i="6"/>
  <c r="AC167" i="6"/>
  <c r="AC168" i="6"/>
  <c r="AC169" i="6"/>
  <c r="AC170" i="6"/>
  <c r="AC171" i="6"/>
  <c r="AC172" i="6"/>
  <c r="AC173" i="6"/>
  <c r="AC174" i="6"/>
  <c r="AC175" i="6"/>
  <c r="AC176" i="6"/>
  <c r="AC177" i="6"/>
  <c r="AC178" i="6"/>
  <c r="AC179" i="6"/>
  <c r="AC180" i="6"/>
  <c r="AC181" i="6"/>
  <c r="AC182" i="6"/>
  <c r="AC183" i="6"/>
  <c r="AC184" i="6"/>
  <c r="AC185" i="6"/>
  <c r="AC186" i="6"/>
  <c r="AC187" i="6"/>
  <c r="AC188" i="6"/>
  <c r="AC189" i="6"/>
  <c r="AC190" i="6"/>
  <c r="AC191" i="6"/>
  <c r="AC192" i="6"/>
  <c r="AC193" i="6"/>
  <c r="AC194" i="6"/>
  <c r="AC195" i="6"/>
  <c r="AC196" i="6"/>
  <c r="AC197" i="6"/>
  <c r="AC198" i="6"/>
  <c r="AC199" i="6"/>
  <c r="AC200" i="6"/>
  <c r="AH7" i="1" l="1"/>
  <c r="AH6" i="1"/>
  <c r="AH8" i="1" l="1"/>
  <c r="Q24" i="6"/>
  <c r="X24" i="6" s="1"/>
  <c r="Q25" i="6"/>
  <c r="V25" i="6" s="1"/>
  <c r="Q26" i="6"/>
  <c r="Y26" i="6" s="1"/>
  <c r="Q27" i="6"/>
  <c r="Z27" i="6" s="1"/>
  <c r="Q28" i="6"/>
  <c r="W28" i="6" s="1"/>
  <c r="Q29" i="6"/>
  <c r="V29" i="6" s="1"/>
  <c r="Q30" i="6"/>
  <c r="Q31" i="6"/>
  <c r="W31" i="6" s="1"/>
  <c r="Q32" i="6"/>
  <c r="V32" i="6" s="1"/>
  <c r="Q33" i="6"/>
  <c r="V33" i="6" s="1"/>
  <c r="Q34" i="6"/>
  <c r="Y34" i="6" s="1"/>
  <c r="Q35" i="6"/>
  <c r="Q36" i="6"/>
  <c r="V36" i="6" s="1"/>
  <c r="Q37" i="6"/>
  <c r="Z37" i="6" s="1"/>
  <c r="Q38" i="6"/>
  <c r="Z38" i="6" s="1"/>
  <c r="Q39" i="6"/>
  <c r="V39" i="6" s="1"/>
  <c r="Q40" i="6"/>
  <c r="X40" i="6" s="1"/>
  <c r="Q41" i="6"/>
  <c r="V41" i="6" s="1"/>
  <c r="Q42" i="6"/>
  <c r="Q43" i="6"/>
  <c r="X43" i="6" s="1"/>
  <c r="Q44" i="6"/>
  <c r="V44" i="6" s="1"/>
  <c r="Q45" i="6"/>
  <c r="V45" i="6" s="1"/>
  <c r="Q46" i="6"/>
  <c r="W46" i="6" s="1"/>
  <c r="Q47" i="6"/>
  <c r="X47" i="6" s="1"/>
  <c r="Q48" i="6"/>
  <c r="V48" i="6" s="1"/>
  <c r="Q49" i="6"/>
  <c r="Q50" i="6"/>
  <c r="Z50" i="6" s="1"/>
  <c r="Q51" i="6"/>
  <c r="Y51" i="6" s="1"/>
  <c r="Q52" i="6"/>
  <c r="Y52" i="6" s="1"/>
  <c r="Q53" i="6"/>
  <c r="Z53" i="6" s="1"/>
  <c r="Q54" i="6"/>
  <c r="T54" i="6" s="1"/>
  <c r="Q55" i="6"/>
  <c r="W55" i="6" s="1"/>
  <c r="Q56" i="6"/>
  <c r="V56" i="6" s="1"/>
  <c r="Q57" i="6"/>
  <c r="V57" i="6" s="1"/>
  <c r="Q58" i="6"/>
  <c r="Q59" i="6"/>
  <c r="V59" i="6" s="1"/>
  <c r="Q60" i="6"/>
  <c r="Q61" i="6"/>
  <c r="V61" i="6" s="1"/>
  <c r="Q62" i="6"/>
  <c r="Q63" i="6"/>
  <c r="V63" i="6" s="1"/>
  <c r="Q64" i="6"/>
  <c r="X64" i="6" s="1"/>
  <c r="Q65" i="6"/>
  <c r="V65" i="6" s="1"/>
  <c r="Q66" i="6"/>
  <c r="Q67" i="6"/>
  <c r="V67" i="6" s="1"/>
  <c r="Q68" i="6"/>
  <c r="V68" i="6" s="1"/>
  <c r="Q69" i="6"/>
  <c r="Z69" i="6" s="1"/>
  <c r="Q70" i="6"/>
  <c r="Q71" i="6"/>
  <c r="V71" i="6" s="1"/>
  <c r="Q72" i="6"/>
  <c r="V72" i="6" s="1"/>
  <c r="Q73" i="6"/>
  <c r="V73" i="6" s="1"/>
  <c r="Q74" i="6"/>
  <c r="Q75" i="6"/>
  <c r="Z75" i="6" s="1"/>
  <c r="Q76" i="6"/>
  <c r="V76" i="6" s="1"/>
  <c r="Q77" i="6"/>
  <c r="V77" i="6" s="1"/>
  <c r="Q78" i="6"/>
  <c r="Z78" i="6" s="1"/>
  <c r="Q79" i="6"/>
  <c r="X79" i="6" s="1"/>
  <c r="Q80" i="6"/>
  <c r="V80" i="6" s="1"/>
  <c r="Q81" i="6"/>
  <c r="Z81" i="6" s="1"/>
  <c r="Q82" i="6"/>
  <c r="Q83" i="6"/>
  <c r="V83" i="6" s="1"/>
  <c r="Q84" i="6"/>
  <c r="T84" i="6" s="1"/>
  <c r="Q85" i="6"/>
  <c r="Z85" i="6" s="1"/>
  <c r="Q86" i="6"/>
  <c r="Z86" i="6" s="1"/>
  <c r="Q87" i="6"/>
  <c r="W87" i="6" s="1"/>
  <c r="Q88" i="6"/>
  <c r="X88" i="6" s="1"/>
  <c r="Q89" i="6"/>
  <c r="V89" i="6" s="1"/>
  <c r="Q90" i="6"/>
  <c r="Q91" i="6"/>
  <c r="Y91" i="6" s="1"/>
  <c r="Q92" i="6"/>
  <c r="W92" i="6" s="1"/>
  <c r="Q93" i="6"/>
  <c r="V93" i="6" s="1"/>
  <c r="Q94" i="6"/>
  <c r="T94" i="6" s="1"/>
  <c r="Q95" i="6"/>
  <c r="V95" i="6" s="1"/>
  <c r="Q96" i="6"/>
  <c r="V96" i="6" s="1"/>
  <c r="Q97" i="6"/>
  <c r="Q98" i="6"/>
  <c r="Z98" i="6" s="1"/>
  <c r="Q99" i="6"/>
  <c r="Z99" i="6" s="1"/>
  <c r="Q100" i="6"/>
  <c r="V100" i="6" s="1"/>
  <c r="Q101" i="6"/>
  <c r="Z101" i="6" s="1"/>
  <c r="Q102" i="6"/>
  <c r="Y102" i="6" s="1"/>
  <c r="Q103" i="6"/>
  <c r="W103" i="6" s="1"/>
  <c r="Q104" i="6"/>
  <c r="W104" i="6" s="1"/>
  <c r="Q105" i="6"/>
  <c r="V105" i="6" s="1"/>
  <c r="Q106" i="6"/>
  <c r="Q107" i="6"/>
  <c r="X107" i="6" s="1"/>
  <c r="Q108" i="6"/>
  <c r="Q109" i="6"/>
  <c r="V109" i="6" s="1"/>
  <c r="Q110" i="6"/>
  <c r="Q111" i="6"/>
  <c r="X111" i="6" s="1"/>
  <c r="Q112" i="6"/>
  <c r="V112" i="6" s="1"/>
  <c r="Q113" i="6"/>
  <c r="V113" i="6" s="1"/>
  <c r="Q114" i="6"/>
  <c r="Q115" i="6"/>
  <c r="X115" i="6" s="1"/>
  <c r="Q116" i="6"/>
  <c r="Q117" i="6"/>
  <c r="Z117" i="6" s="1"/>
  <c r="Q118" i="6"/>
  <c r="Z118" i="6" s="1"/>
  <c r="Q119" i="6"/>
  <c r="Y119" i="6" s="1"/>
  <c r="Q120" i="6"/>
  <c r="V120" i="6" s="1"/>
  <c r="Q121" i="6"/>
  <c r="V121" i="6" s="1"/>
  <c r="Q122" i="6"/>
  <c r="Y122" i="6" s="1"/>
  <c r="Q123" i="6"/>
  <c r="Y123" i="6" s="1"/>
  <c r="Q124" i="6"/>
  <c r="V124" i="6" s="1"/>
  <c r="Q125" i="6"/>
  <c r="V125" i="6" s="1"/>
  <c r="Q126" i="6"/>
  <c r="Q127" i="6"/>
  <c r="X127" i="6" s="1"/>
  <c r="Q128" i="6"/>
  <c r="Y128" i="6" s="1"/>
  <c r="Q129" i="6"/>
  <c r="Z129" i="6" s="1"/>
  <c r="Q130" i="6"/>
  <c r="Z130" i="6" s="1"/>
  <c r="Q131" i="6"/>
  <c r="Z131" i="6" s="1"/>
  <c r="Q132" i="6"/>
  <c r="V132" i="6" s="1"/>
  <c r="Q133" i="6"/>
  <c r="Z133" i="6" s="1"/>
  <c r="Q134" i="6"/>
  <c r="Q135" i="6"/>
  <c r="W135" i="6" s="1"/>
  <c r="Q136" i="6"/>
  <c r="W136" i="6" s="1"/>
  <c r="Q137" i="6"/>
  <c r="V137" i="6" s="1"/>
  <c r="Q138" i="6"/>
  <c r="Z138" i="6" s="1"/>
  <c r="Q139" i="6"/>
  <c r="X139" i="6" s="1"/>
  <c r="Q140" i="6"/>
  <c r="Q141" i="6"/>
  <c r="V141" i="6" s="1"/>
  <c r="Q142" i="6"/>
  <c r="Q143" i="6"/>
  <c r="V143" i="6" s="1"/>
  <c r="Q144" i="6"/>
  <c r="V144" i="6" s="1"/>
  <c r="Q145" i="6"/>
  <c r="Q146" i="6"/>
  <c r="Z146" i="6" s="1"/>
  <c r="Q147" i="6"/>
  <c r="W147" i="6" s="1"/>
  <c r="Q148" i="6"/>
  <c r="T148" i="6" s="1"/>
  <c r="Q149" i="6"/>
  <c r="Z149" i="6" s="1"/>
  <c r="Q150" i="6"/>
  <c r="X150" i="6" s="1"/>
  <c r="Q151" i="6"/>
  <c r="X151" i="6" s="1"/>
  <c r="Q152" i="6"/>
  <c r="V152" i="6" s="1"/>
  <c r="Q153" i="6"/>
  <c r="V153" i="6" s="1"/>
  <c r="Q154" i="6"/>
  <c r="Y154" i="6" s="1"/>
  <c r="Q155" i="6"/>
  <c r="Z155" i="6" s="1"/>
  <c r="Q156" i="6"/>
  <c r="X156" i="6" s="1"/>
  <c r="Q157" i="6"/>
  <c r="V157" i="6" s="1"/>
  <c r="Q158" i="6"/>
  <c r="Q159" i="6"/>
  <c r="V159" i="6" s="1"/>
  <c r="Q160" i="6"/>
  <c r="V160" i="6" s="1"/>
  <c r="Q161" i="6"/>
  <c r="Z161" i="6" s="1"/>
  <c r="Q162" i="6"/>
  <c r="Q163" i="6"/>
  <c r="Q164" i="6"/>
  <c r="V164" i="6" s="1"/>
  <c r="Q165" i="6"/>
  <c r="Z165" i="6" s="1"/>
  <c r="Q166" i="6"/>
  <c r="Z166" i="6" s="1"/>
  <c r="Q167" i="6"/>
  <c r="Y167" i="6" s="1"/>
  <c r="Q168" i="6"/>
  <c r="Q169" i="6"/>
  <c r="V169" i="6" s="1"/>
  <c r="Q170" i="6"/>
  <c r="Q171" i="6"/>
  <c r="V171" i="6" s="1"/>
  <c r="Q172" i="6"/>
  <c r="Q173" i="6"/>
  <c r="V173" i="6" s="1"/>
  <c r="Q174" i="6"/>
  <c r="Q175" i="6"/>
  <c r="X175" i="6" s="1"/>
  <c r="Q176" i="6"/>
  <c r="V176" i="6" s="1"/>
  <c r="Q177" i="6"/>
  <c r="V177" i="6" s="1"/>
  <c r="Q178" i="6"/>
  <c r="Q179" i="6"/>
  <c r="V179" i="6" s="1"/>
  <c r="Q180" i="6"/>
  <c r="Q181" i="6"/>
  <c r="Z181" i="6" s="1"/>
  <c r="Q182" i="6"/>
  <c r="Y182" i="6" s="1"/>
  <c r="Q183" i="6"/>
  <c r="X183" i="6" s="1"/>
  <c r="Q184" i="6"/>
  <c r="V184" i="6" s="1"/>
  <c r="Q185" i="6"/>
  <c r="V185" i="6" s="1"/>
  <c r="Q186" i="6"/>
  <c r="Q187" i="6"/>
  <c r="Y187" i="6" s="1"/>
  <c r="Q188" i="6"/>
  <c r="Q189" i="6"/>
  <c r="V189" i="6" s="1"/>
  <c r="Q190" i="6"/>
  <c r="Q191" i="6"/>
  <c r="W191" i="6" s="1"/>
  <c r="Q192" i="6"/>
  <c r="V192" i="6" s="1"/>
  <c r="Q193" i="6"/>
  <c r="Q194" i="6"/>
  <c r="Z194" i="6" s="1"/>
  <c r="Q195" i="6"/>
  <c r="X195" i="6" s="1"/>
  <c r="Q196" i="6"/>
  <c r="V196" i="6" s="1"/>
  <c r="Q197" i="6"/>
  <c r="V197" i="6" s="1"/>
  <c r="Q198" i="6"/>
  <c r="Q199" i="6"/>
  <c r="X199" i="6" s="1"/>
  <c r="Q200" i="6"/>
  <c r="R24" i="6"/>
  <c r="R25" i="6"/>
  <c r="R26" i="6"/>
  <c r="R27" i="6"/>
  <c r="R28" i="6"/>
  <c r="R29" i="6"/>
  <c r="R30" i="6"/>
  <c r="R31" i="6"/>
  <c r="AB31" i="6" s="1"/>
  <c r="R32" i="6"/>
  <c r="R33" i="6"/>
  <c r="R34" i="6"/>
  <c r="R35" i="6"/>
  <c r="AB35" i="6" s="1"/>
  <c r="R36" i="6"/>
  <c r="R37" i="6"/>
  <c r="R38" i="6"/>
  <c r="R39" i="6"/>
  <c r="R40" i="6"/>
  <c r="R41" i="6"/>
  <c r="R42" i="6"/>
  <c r="R43" i="6"/>
  <c r="AB43" i="6" s="1"/>
  <c r="R44" i="6"/>
  <c r="R45" i="6"/>
  <c r="R46" i="6"/>
  <c r="R47" i="6"/>
  <c r="AB47" i="6" s="1"/>
  <c r="R48" i="6"/>
  <c r="R49" i="6"/>
  <c r="R50" i="6"/>
  <c r="R51" i="6"/>
  <c r="R52" i="6"/>
  <c r="R53" i="6"/>
  <c r="R54" i="6"/>
  <c r="R55" i="6"/>
  <c r="R56" i="6"/>
  <c r="R57" i="6"/>
  <c r="R58" i="6"/>
  <c r="R59" i="6"/>
  <c r="AB59" i="6" s="1"/>
  <c r="R60" i="6"/>
  <c r="R61" i="6"/>
  <c r="R62" i="6"/>
  <c r="R63" i="6"/>
  <c r="R64" i="6"/>
  <c r="R65" i="6"/>
  <c r="R66" i="6"/>
  <c r="R67" i="6"/>
  <c r="AB67" i="6" s="1"/>
  <c r="R68" i="6"/>
  <c r="R69" i="6"/>
  <c r="R70" i="6"/>
  <c r="R71" i="6"/>
  <c r="R72" i="6"/>
  <c r="R73" i="6"/>
  <c r="R74" i="6"/>
  <c r="R75" i="6"/>
  <c r="R76" i="6"/>
  <c r="R77" i="6"/>
  <c r="R78" i="6"/>
  <c r="R79" i="6"/>
  <c r="AB79" i="6" s="1"/>
  <c r="R80" i="6"/>
  <c r="R81" i="6"/>
  <c r="R82" i="6"/>
  <c r="R83" i="6"/>
  <c r="AB83" i="6" s="1"/>
  <c r="R84" i="6"/>
  <c r="R85" i="6"/>
  <c r="R86" i="6"/>
  <c r="R87" i="6"/>
  <c r="R88" i="6"/>
  <c r="R89" i="6"/>
  <c r="R90" i="6"/>
  <c r="R91" i="6"/>
  <c r="AB91" i="6" s="1"/>
  <c r="R92" i="6"/>
  <c r="R93" i="6"/>
  <c r="R94" i="6"/>
  <c r="R95" i="6"/>
  <c r="AB95" i="6" s="1"/>
  <c r="R96" i="6"/>
  <c r="R97" i="6"/>
  <c r="R98" i="6"/>
  <c r="R99" i="6"/>
  <c r="R100" i="6"/>
  <c r="R101" i="6"/>
  <c r="R102" i="6"/>
  <c r="R103" i="6"/>
  <c r="R104" i="6"/>
  <c r="R105" i="6"/>
  <c r="R106" i="6"/>
  <c r="R107" i="6"/>
  <c r="AB107" i="6" s="1"/>
  <c r="R108" i="6"/>
  <c r="R109" i="6"/>
  <c r="R110" i="6"/>
  <c r="R111" i="6"/>
  <c r="R112" i="6"/>
  <c r="R113" i="6"/>
  <c r="R114" i="6"/>
  <c r="R115" i="6"/>
  <c r="R116" i="6"/>
  <c r="R117" i="6"/>
  <c r="R118" i="6"/>
  <c r="R119" i="6"/>
  <c r="R120" i="6"/>
  <c r="R121" i="6"/>
  <c r="R122" i="6"/>
  <c r="R123" i="6"/>
  <c r="R124" i="6"/>
  <c r="R125" i="6"/>
  <c r="R126" i="6"/>
  <c r="R127" i="6"/>
  <c r="AB127" i="6" s="1"/>
  <c r="R128" i="6"/>
  <c r="R129" i="6"/>
  <c r="R130" i="6"/>
  <c r="R131" i="6"/>
  <c r="AB131" i="6" s="1"/>
  <c r="R132" i="6"/>
  <c r="R133" i="6"/>
  <c r="R134" i="6"/>
  <c r="R135" i="6"/>
  <c r="R136" i="6"/>
  <c r="R137" i="6"/>
  <c r="R138" i="6"/>
  <c r="R139" i="6"/>
  <c r="AB139" i="6" s="1"/>
  <c r="R140" i="6"/>
  <c r="R141" i="6"/>
  <c r="R142" i="6"/>
  <c r="R143" i="6"/>
  <c r="AB143" i="6" s="1"/>
  <c r="R144" i="6"/>
  <c r="R145" i="6"/>
  <c r="R146" i="6"/>
  <c r="R147" i="6"/>
  <c r="R148" i="6"/>
  <c r="R149" i="6"/>
  <c r="R150" i="6"/>
  <c r="R151" i="6"/>
  <c r="AB151" i="6" s="1"/>
  <c r="R152" i="6"/>
  <c r="R153" i="6"/>
  <c r="R154" i="6"/>
  <c r="R155" i="6"/>
  <c r="AB155" i="6" s="1"/>
  <c r="R156" i="6"/>
  <c r="R157" i="6"/>
  <c r="R158" i="6"/>
  <c r="R159" i="6"/>
  <c r="R160" i="6"/>
  <c r="R161" i="6"/>
  <c r="R162" i="6"/>
  <c r="R163" i="6"/>
  <c r="AB163" i="6" s="1"/>
  <c r="R164" i="6"/>
  <c r="R165" i="6"/>
  <c r="R166" i="6"/>
  <c r="R167" i="6"/>
  <c r="AB167" i="6" s="1"/>
  <c r="R168" i="6"/>
  <c r="R169" i="6"/>
  <c r="R170" i="6"/>
  <c r="R171" i="6"/>
  <c r="R172" i="6"/>
  <c r="R173" i="6"/>
  <c r="R174" i="6"/>
  <c r="R175" i="6"/>
  <c r="R176" i="6"/>
  <c r="R177" i="6"/>
  <c r="R178" i="6"/>
  <c r="R179" i="6"/>
  <c r="AB179" i="6" s="1"/>
  <c r="R180" i="6"/>
  <c r="R181" i="6"/>
  <c r="R182" i="6"/>
  <c r="R183" i="6"/>
  <c r="R184" i="6"/>
  <c r="R185" i="6"/>
  <c r="R186" i="6"/>
  <c r="R187" i="6"/>
  <c r="AB187" i="6" s="1"/>
  <c r="R188" i="6"/>
  <c r="R189" i="6"/>
  <c r="R190" i="6"/>
  <c r="R191" i="6"/>
  <c r="R192" i="6"/>
  <c r="R193" i="6"/>
  <c r="R194" i="6"/>
  <c r="R195" i="6"/>
  <c r="R196" i="6"/>
  <c r="R197" i="6"/>
  <c r="R198" i="6"/>
  <c r="R199" i="6"/>
  <c r="AB199" i="6" s="1"/>
  <c r="R200" i="6"/>
  <c r="S24" i="6"/>
  <c r="S25" i="6"/>
  <c r="S26" i="6"/>
  <c r="S27" i="6"/>
  <c r="S28" i="6"/>
  <c r="S29" i="6"/>
  <c r="S30" i="6"/>
  <c r="S31" i="6"/>
  <c r="S32" i="6"/>
  <c r="S33" i="6"/>
  <c r="S34" i="6"/>
  <c r="S35" i="6"/>
  <c r="S36" i="6"/>
  <c r="S37" i="6"/>
  <c r="S38" i="6"/>
  <c r="S39" i="6"/>
  <c r="S40" i="6"/>
  <c r="S41" i="6"/>
  <c r="S42" i="6"/>
  <c r="S43" i="6"/>
  <c r="S44" i="6"/>
  <c r="S45" i="6"/>
  <c r="S46" i="6"/>
  <c r="S47" i="6"/>
  <c r="S48" i="6"/>
  <c r="S49" i="6"/>
  <c r="S50" i="6"/>
  <c r="S51" i="6"/>
  <c r="S52" i="6"/>
  <c r="S53" i="6"/>
  <c r="S54" i="6"/>
  <c r="S55" i="6"/>
  <c r="S56" i="6"/>
  <c r="S57" i="6"/>
  <c r="S58" i="6"/>
  <c r="S59" i="6"/>
  <c r="S60" i="6"/>
  <c r="S61" i="6"/>
  <c r="S62" i="6"/>
  <c r="S63" i="6"/>
  <c r="S64" i="6"/>
  <c r="S65" i="6"/>
  <c r="S66" i="6"/>
  <c r="S67" i="6"/>
  <c r="S68" i="6"/>
  <c r="S69" i="6"/>
  <c r="S70" i="6"/>
  <c r="S71" i="6"/>
  <c r="S72" i="6"/>
  <c r="S73" i="6"/>
  <c r="S74" i="6"/>
  <c r="S75" i="6"/>
  <c r="S76" i="6"/>
  <c r="S77" i="6"/>
  <c r="S78" i="6"/>
  <c r="S79" i="6"/>
  <c r="S80" i="6"/>
  <c r="S81" i="6"/>
  <c r="S82" i="6"/>
  <c r="S83" i="6"/>
  <c r="S84" i="6"/>
  <c r="S85" i="6"/>
  <c r="S86" i="6"/>
  <c r="S87" i="6"/>
  <c r="S88" i="6"/>
  <c r="S89" i="6"/>
  <c r="S90" i="6"/>
  <c r="S91" i="6"/>
  <c r="S92" i="6"/>
  <c r="S93" i="6"/>
  <c r="S94" i="6"/>
  <c r="S95" i="6"/>
  <c r="S96" i="6"/>
  <c r="S97" i="6"/>
  <c r="S98" i="6"/>
  <c r="S99" i="6"/>
  <c r="S100" i="6"/>
  <c r="S101" i="6"/>
  <c r="S102" i="6"/>
  <c r="S103" i="6"/>
  <c r="S104" i="6"/>
  <c r="S105" i="6"/>
  <c r="S106" i="6"/>
  <c r="S107" i="6"/>
  <c r="S108" i="6"/>
  <c r="S109" i="6"/>
  <c r="S110" i="6"/>
  <c r="S111" i="6"/>
  <c r="S112" i="6"/>
  <c r="S113" i="6"/>
  <c r="S114" i="6"/>
  <c r="S115" i="6"/>
  <c r="S116" i="6"/>
  <c r="S117" i="6"/>
  <c r="S118" i="6"/>
  <c r="S119" i="6"/>
  <c r="S120" i="6"/>
  <c r="S121" i="6"/>
  <c r="S122" i="6"/>
  <c r="S123" i="6"/>
  <c r="S124" i="6"/>
  <c r="S125" i="6"/>
  <c r="S126" i="6"/>
  <c r="S127" i="6"/>
  <c r="S128" i="6"/>
  <c r="S129" i="6"/>
  <c r="S130" i="6"/>
  <c r="S131" i="6"/>
  <c r="S132" i="6"/>
  <c r="S133" i="6"/>
  <c r="S134" i="6"/>
  <c r="S135" i="6"/>
  <c r="S136" i="6"/>
  <c r="S137" i="6"/>
  <c r="S138" i="6"/>
  <c r="S139" i="6"/>
  <c r="S140" i="6"/>
  <c r="S141" i="6"/>
  <c r="S142" i="6"/>
  <c r="S143" i="6"/>
  <c r="S144" i="6"/>
  <c r="S145" i="6"/>
  <c r="S146" i="6"/>
  <c r="S147" i="6"/>
  <c r="S148" i="6"/>
  <c r="S149" i="6"/>
  <c r="S150" i="6"/>
  <c r="S151" i="6"/>
  <c r="S152" i="6"/>
  <c r="S153" i="6"/>
  <c r="S154" i="6"/>
  <c r="S155" i="6"/>
  <c r="S156" i="6"/>
  <c r="S157" i="6"/>
  <c r="S158" i="6"/>
  <c r="S159" i="6"/>
  <c r="S160" i="6"/>
  <c r="S161" i="6"/>
  <c r="S162" i="6"/>
  <c r="S163" i="6"/>
  <c r="S164" i="6"/>
  <c r="S165" i="6"/>
  <c r="S166" i="6"/>
  <c r="S167" i="6"/>
  <c r="S168" i="6"/>
  <c r="S169" i="6"/>
  <c r="S170" i="6"/>
  <c r="S171" i="6"/>
  <c r="S172" i="6"/>
  <c r="S173" i="6"/>
  <c r="S174" i="6"/>
  <c r="S175" i="6"/>
  <c r="S176" i="6"/>
  <c r="S177" i="6"/>
  <c r="S178" i="6"/>
  <c r="S179" i="6"/>
  <c r="S180" i="6"/>
  <c r="S181" i="6"/>
  <c r="S182" i="6"/>
  <c r="S183" i="6"/>
  <c r="S184" i="6"/>
  <c r="S185" i="6"/>
  <c r="S186" i="6"/>
  <c r="S187" i="6"/>
  <c r="S188" i="6"/>
  <c r="S189" i="6"/>
  <c r="S190" i="6"/>
  <c r="S191" i="6"/>
  <c r="S192" i="6"/>
  <c r="S193" i="6"/>
  <c r="S194" i="6"/>
  <c r="S195" i="6"/>
  <c r="S196" i="6"/>
  <c r="S197" i="6"/>
  <c r="S198" i="6"/>
  <c r="S199" i="6"/>
  <c r="S200" i="6"/>
  <c r="V37" i="6"/>
  <c r="V49" i="6"/>
  <c r="V53" i="6"/>
  <c r="V75" i="6"/>
  <c r="V79" i="6"/>
  <c r="V85" i="6"/>
  <c r="V97" i="6"/>
  <c r="V133" i="6"/>
  <c r="V139" i="6"/>
  <c r="V145" i="6"/>
  <c r="V149" i="6"/>
  <c r="V151" i="6"/>
  <c r="V181" i="6"/>
  <c r="V193" i="6"/>
  <c r="W35" i="6"/>
  <c r="W91" i="6"/>
  <c r="W107" i="6"/>
  <c r="W143" i="6"/>
  <c r="W167" i="6"/>
  <c r="W199" i="6"/>
  <c r="X27" i="6"/>
  <c r="X51" i="6"/>
  <c r="X55" i="6"/>
  <c r="X95" i="6"/>
  <c r="X99" i="6"/>
  <c r="X131" i="6"/>
  <c r="X159" i="6"/>
  <c r="X171" i="6"/>
  <c r="Y27" i="6"/>
  <c r="Y55" i="6"/>
  <c r="Y59" i="6"/>
  <c r="Y79" i="6"/>
  <c r="Y87" i="6"/>
  <c r="Y107" i="6"/>
  <c r="Y115" i="6"/>
  <c r="Y131" i="6"/>
  <c r="Y163" i="6"/>
  <c r="Y191" i="6"/>
  <c r="Z25" i="6"/>
  <c r="Z31" i="6"/>
  <c r="Z35" i="6"/>
  <c r="Z47" i="6"/>
  <c r="Z49" i="6"/>
  <c r="Z63" i="6"/>
  <c r="Z73" i="6"/>
  <c r="Z79" i="6"/>
  <c r="Z91" i="6"/>
  <c r="Z95" i="6"/>
  <c r="Z97" i="6"/>
  <c r="Z103" i="6"/>
  <c r="Z111" i="6"/>
  <c r="Z121" i="6"/>
  <c r="Z135" i="6"/>
  <c r="Z145" i="6"/>
  <c r="Z163" i="6"/>
  <c r="Z167" i="6"/>
  <c r="Z169" i="6"/>
  <c r="Z175" i="6"/>
  <c r="Z183" i="6"/>
  <c r="Z193" i="6"/>
  <c r="Z195" i="6"/>
  <c r="Q23" i="6"/>
  <c r="V23" i="6" s="1"/>
  <c r="R23" i="6"/>
  <c r="S23" i="6"/>
  <c r="Q22" i="6"/>
  <c r="R22" i="6"/>
  <c r="S22" i="6"/>
  <c r="Q21" i="6"/>
  <c r="V21" i="6" s="1"/>
  <c r="R21" i="6"/>
  <c r="S21" i="6"/>
  <c r="Q20" i="6"/>
  <c r="R20" i="6"/>
  <c r="S20" i="6"/>
  <c r="Q19" i="6"/>
  <c r="R19" i="6"/>
  <c r="S19" i="6"/>
  <c r="Q18" i="6"/>
  <c r="Y18" i="6" s="1"/>
  <c r="R18" i="6"/>
  <c r="S18" i="6"/>
  <c r="Q17" i="6"/>
  <c r="V17" i="6" s="1"/>
  <c r="R17" i="6"/>
  <c r="S17" i="6"/>
  <c r="Q16" i="6"/>
  <c r="R16" i="6"/>
  <c r="S16" i="6"/>
  <c r="Q15" i="6"/>
  <c r="Z15" i="6" s="1"/>
  <c r="R15" i="6"/>
  <c r="S15" i="6"/>
  <c r="Q14" i="6"/>
  <c r="R14" i="6"/>
  <c r="S14" i="6"/>
  <c r="Q13" i="6"/>
  <c r="Z13" i="6" s="1"/>
  <c r="R13" i="6"/>
  <c r="S13" i="6"/>
  <c r="Z197" i="6" l="1"/>
  <c r="Z65" i="6"/>
  <c r="Z185" i="6"/>
  <c r="Z113" i="6"/>
  <c r="V183" i="6"/>
  <c r="Z137" i="6"/>
  <c r="Z41" i="6"/>
  <c r="V161" i="6"/>
  <c r="W67" i="6"/>
  <c r="Z89" i="6"/>
  <c r="Z151" i="6"/>
  <c r="Y151" i="6"/>
  <c r="X135" i="6"/>
  <c r="Y135" i="6"/>
  <c r="W51" i="6"/>
  <c r="V111" i="6"/>
  <c r="V101" i="6"/>
  <c r="W171" i="6"/>
  <c r="Y195" i="6"/>
  <c r="Z123" i="6"/>
  <c r="AB195" i="6"/>
  <c r="AB183" i="6"/>
  <c r="AB123" i="6"/>
  <c r="AB111" i="6"/>
  <c r="AB99" i="6"/>
  <c r="AB75" i="6"/>
  <c r="AB63" i="6"/>
  <c r="AB27" i="6"/>
  <c r="AB171" i="6"/>
  <c r="AB51" i="6"/>
  <c r="Z187" i="6"/>
  <c r="Z171" i="6"/>
  <c r="Z143" i="6"/>
  <c r="Z115" i="6"/>
  <c r="Z71" i="6"/>
  <c r="Z59" i="6"/>
  <c r="Y183" i="6"/>
  <c r="Y147" i="6"/>
  <c r="Y127" i="6"/>
  <c r="Y103" i="6"/>
  <c r="Y75" i="6"/>
  <c r="Y47" i="6"/>
  <c r="X191" i="6"/>
  <c r="X147" i="6"/>
  <c r="X119" i="6"/>
  <c r="X71" i="6"/>
  <c r="X39" i="6"/>
  <c r="W187" i="6"/>
  <c r="W155" i="6"/>
  <c r="W127" i="6"/>
  <c r="W83" i="6"/>
  <c r="W47" i="6"/>
  <c r="V175" i="6"/>
  <c r="V107" i="6"/>
  <c r="V87" i="6"/>
  <c r="V47" i="6"/>
  <c r="AB142" i="6"/>
  <c r="AB115" i="6"/>
  <c r="Z139" i="6"/>
  <c r="Z127" i="6"/>
  <c r="Z83" i="6"/>
  <c r="Z67" i="6"/>
  <c r="Z51" i="6"/>
  <c r="Z39" i="6"/>
  <c r="Y171" i="6"/>
  <c r="Y143" i="6"/>
  <c r="Y67" i="6"/>
  <c r="Y43" i="6"/>
  <c r="X179" i="6"/>
  <c r="X143" i="6"/>
  <c r="X59" i="6"/>
  <c r="X31" i="6"/>
  <c r="W175" i="6"/>
  <c r="W151" i="6"/>
  <c r="W115" i="6"/>
  <c r="W72" i="6"/>
  <c r="W43" i="6"/>
  <c r="V119" i="6"/>
  <c r="V55" i="6"/>
  <c r="V43" i="6"/>
  <c r="V88" i="6"/>
  <c r="AE62" i="6"/>
  <c r="V24" i="6"/>
  <c r="Z23" i="6"/>
  <c r="X80" i="6"/>
  <c r="X15" i="6"/>
  <c r="Z33" i="6"/>
  <c r="AB152" i="6"/>
  <c r="Z177" i="6"/>
  <c r="Z105" i="6"/>
  <c r="V129" i="6"/>
  <c r="V81" i="6"/>
  <c r="Z57" i="6"/>
  <c r="Z17" i="6"/>
  <c r="V165" i="6"/>
  <c r="V117" i="6"/>
  <c r="V69" i="6"/>
  <c r="Y17" i="6"/>
  <c r="Z153" i="6"/>
  <c r="V200" i="6"/>
  <c r="X200" i="6"/>
  <c r="V188" i="6"/>
  <c r="Y188" i="6"/>
  <c r="W180" i="6"/>
  <c r="V180" i="6"/>
  <c r="T172" i="6"/>
  <c r="V172" i="6"/>
  <c r="V168" i="6"/>
  <c r="W168" i="6"/>
  <c r="X168" i="6"/>
  <c r="V116" i="6"/>
  <c r="W116" i="6"/>
  <c r="V92" i="6"/>
  <c r="X92" i="6"/>
  <c r="V84" i="6"/>
  <c r="W84" i="6"/>
  <c r="V60" i="6"/>
  <c r="Y60" i="6"/>
  <c r="AE19" i="6"/>
  <c r="Y192" i="6"/>
  <c r="Y164" i="6"/>
  <c r="Y116" i="6"/>
  <c r="X176" i="6"/>
  <c r="X112" i="6"/>
  <c r="X76" i="6"/>
  <c r="W188" i="6"/>
  <c r="Y176" i="6"/>
  <c r="Y100" i="6"/>
  <c r="Y64" i="6"/>
  <c r="Y36" i="6"/>
  <c r="W124" i="6"/>
  <c r="W60" i="6"/>
  <c r="W24" i="6"/>
  <c r="V128" i="6"/>
  <c r="V64" i="6"/>
  <c r="AB191" i="6"/>
  <c r="AB175" i="6"/>
  <c r="AB159" i="6"/>
  <c r="AB147" i="6"/>
  <c r="AB135" i="6"/>
  <c r="AB119" i="6"/>
  <c r="AB103" i="6"/>
  <c r="AB87" i="6"/>
  <c r="AB71" i="6"/>
  <c r="AB55" i="6"/>
  <c r="AB39" i="6"/>
  <c r="Z199" i="6"/>
  <c r="Z191" i="6"/>
  <c r="Z179" i="6"/>
  <c r="Z159" i="6"/>
  <c r="Z147" i="6"/>
  <c r="Z119" i="6"/>
  <c r="Z107" i="6"/>
  <c r="Z87" i="6"/>
  <c r="Z55" i="6"/>
  <c r="Z43" i="6"/>
  <c r="Y199" i="6"/>
  <c r="Y175" i="6"/>
  <c r="Y159" i="6"/>
  <c r="Y139" i="6"/>
  <c r="Y124" i="6"/>
  <c r="Y112" i="6"/>
  <c r="Y95" i="6"/>
  <c r="Y76" i="6"/>
  <c r="Y63" i="6"/>
  <c r="Y48" i="6"/>
  <c r="Y31" i="6"/>
  <c r="X188" i="6"/>
  <c r="X167" i="6"/>
  <c r="X144" i="6"/>
  <c r="X124" i="6"/>
  <c r="X103" i="6"/>
  <c r="X87" i="6"/>
  <c r="X67" i="6"/>
  <c r="W200" i="6"/>
  <c r="W183" i="6"/>
  <c r="W159" i="6"/>
  <c r="W139" i="6"/>
  <c r="W119" i="6"/>
  <c r="W95" i="6"/>
  <c r="W79" i="6"/>
  <c r="W59" i="6"/>
  <c r="W36" i="6"/>
  <c r="V199" i="6"/>
  <c r="V191" i="6"/>
  <c r="V167" i="6"/>
  <c r="V147" i="6"/>
  <c r="V135" i="6"/>
  <c r="V127" i="6"/>
  <c r="V115" i="6"/>
  <c r="V103" i="6"/>
  <c r="V51" i="6"/>
  <c r="V31" i="6"/>
  <c r="T116" i="6"/>
  <c r="V156" i="6"/>
  <c r="W156" i="6"/>
  <c r="V148" i="6"/>
  <c r="W148" i="6"/>
  <c r="T140" i="6"/>
  <c r="V140" i="6"/>
  <c r="Y140" i="6"/>
  <c r="V136" i="6"/>
  <c r="X136" i="6"/>
  <c r="T108" i="6"/>
  <c r="V108" i="6"/>
  <c r="V104" i="6"/>
  <c r="X104" i="6"/>
  <c r="W52" i="6"/>
  <c r="V52" i="6"/>
  <c r="V40" i="6"/>
  <c r="W40" i="6"/>
  <c r="V28" i="6"/>
  <c r="X28" i="6"/>
  <c r="Y21" i="6"/>
  <c r="Y180" i="6"/>
  <c r="T180" i="6"/>
  <c r="T76" i="6"/>
  <c r="V195" i="6"/>
  <c r="W195" i="6"/>
  <c r="X187" i="6"/>
  <c r="V187" i="6"/>
  <c r="W179" i="6"/>
  <c r="Y179" i="6"/>
  <c r="V163" i="6"/>
  <c r="X163" i="6"/>
  <c r="W163" i="6"/>
  <c r="V155" i="6"/>
  <c r="X155" i="6"/>
  <c r="Y155" i="6"/>
  <c r="V131" i="6"/>
  <c r="W131" i="6"/>
  <c r="W123" i="6"/>
  <c r="V123" i="6"/>
  <c r="X123" i="6"/>
  <c r="W111" i="6"/>
  <c r="Y111" i="6"/>
  <c r="V99" i="6"/>
  <c r="W99" i="6"/>
  <c r="Y99" i="6"/>
  <c r="V91" i="6"/>
  <c r="X91" i="6"/>
  <c r="X83" i="6"/>
  <c r="Y83" i="6"/>
  <c r="W75" i="6"/>
  <c r="X75" i="6"/>
  <c r="W71" i="6"/>
  <c r="Y71" i="6"/>
  <c r="W63" i="6"/>
  <c r="X63" i="6"/>
  <c r="W39" i="6"/>
  <c r="Y39" i="6"/>
  <c r="V35" i="6"/>
  <c r="X35" i="6"/>
  <c r="Y35" i="6"/>
  <c r="V27" i="6"/>
  <c r="W27" i="6"/>
  <c r="AD176" i="6"/>
  <c r="AD144" i="6"/>
  <c r="AD112" i="6"/>
  <c r="AD48" i="6"/>
  <c r="AD198" i="6"/>
  <c r="AD190" i="6"/>
  <c r="AB186" i="6"/>
  <c r="AB178" i="6"/>
  <c r="AD174" i="6"/>
  <c r="AB162" i="6"/>
  <c r="AE158" i="6"/>
  <c r="AE142" i="6"/>
  <c r="AB134" i="6"/>
  <c r="AD130" i="6"/>
  <c r="AD126" i="6"/>
  <c r="AB114" i="6"/>
  <c r="AE110" i="6"/>
  <c r="AE106" i="6"/>
  <c r="AB90" i="6"/>
  <c r="AD74" i="6"/>
  <c r="AE70" i="6"/>
  <c r="AE58" i="6"/>
  <c r="AD42" i="6"/>
  <c r="AD30" i="6"/>
  <c r="AE195" i="6"/>
  <c r="AE191" i="6"/>
  <c r="AE183" i="6"/>
  <c r="AE179" i="6"/>
  <c r="AE171" i="6"/>
  <c r="AE167" i="6"/>
  <c r="AE159" i="6"/>
  <c r="AE155" i="6"/>
  <c r="AE147" i="6"/>
  <c r="AE143" i="6"/>
  <c r="AE135" i="6"/>
  <c r="AE131" i="6"/>
  <c r="AE123" i="6"/>
  <c r="AE119" i="6"/>
  <c r="AE111" i="6"/>
  <c r="AE107" i="6"/>
  <c r="AE99" i="6"/>
  <c r="AE95" i="6"/>
  <c r="AE87" i="6"/>
  <c r="AE83" i="6"/>
  <c r="AE79" i="6"/>
  <c r="AE71" i="6"/>
  <c r="AE67" i="6"/>
  <c r="AE55" i="6"/>
  <c r="AE47" i="6"/>
  <c r="AE39" i="6"/>
  <c r="AE31" i="6"/>
  <c r="AB88" i="6"/>
  <c r="V15" i="6"/>
  <c r="AE190" i="6"/>
  <c r="AD118" i="6"/>
  <c r="Z189" i="6"/>
  <c r="Z173" i="6"/>
  <c r="Z157" i="6"/>
  <c r="Z141" i="6"/>
  <c r="Y146" i="6"/>
  <c r="AB110" i="6"/>
  <c r="AE126" i="6"/>
  <c r="AD58" i="6"/>
  <c r="Z125" i="6"/>
  <c r="Z109" i="6"/>
  <c r="Z93" i="6"/>
  <c r="Z77" i="6"/>
  <c r="Z61" i="6"/>
  <c r="Z45" i="6"/>
  <c r="Z29" i="6"/>
  <c r="Y198" i="6"/>
  <c r="Y54" i="6"/>
  <c r="AD162" i="6"/>
  <c r="AB150" i="6"/>
  <c r="AB118" i="6"/>
  <c r="Z178" i="6"/>
  <c r="Z114" i="6"/>
  <c r="Z34" i="6"/>
  <c r="X198" i="6"/>
  <c r="X54" i="6"/>
  <c r="AD106" i="6"/>
  <c r="AE20" i="6"/>
  <c r="AE94" i="6"/>
  <c r="AE30" i="6"/>
  <c r="AD146" i="6"/>
  <c r="AD90" i="6"/>
  <c r="AB126" i="6"/>
  <c r="AB94" i="6"/>
  <c r="Z162" i="6"/>
  <c r="Z46" i="6"/>
  <c r="Y114" i="6"/>
  <c r="Y78" i="6"/>
  <c r="X114" i="6"/>
  <c r="AE174" i="6"/>
  <c r="AE46" i="6"/>
  <c r="AD46" i="6"/>
  <c r="AE78" i="6"/>
  <c r="AD134" i="6"/>
  <c r="AB102" i="6"/>
  <c r="Y19" i="6"/>
  <c r="U19" i="6"/>
  <c r="AA19" i="6"/>
  <c r="AA22" i="6"/>
  <c r="U22" i="6"/>
  <c r="AA194" i="6"/>
  <c r="U194" i="6"/>
  <c r="X194" i="6"/>
  <c r="T194" i="6"/>
  <c r="V194" i="6"/>
  <c r="W194" i="6"/>
  <c r="AA182" i="6"/>
  <c r="U182" i="6"/>
  <c r="V182" i="6"/>
  <c r="AA170" i="6"/>
  <c r="U170" i="6"/>
  <c r="W170" i="6"/>
  <c r="T170" i="6"/>
  <c r="V170" i="6"/>
  <c r="AA158" i="6"/>
  <c r="U158" i="6"/>
  <c r="Y158" i="6"/>
  <c r="V158" i="6"/>
  <c r="AA146" i="6"/>
  <c r="U146" i="6"/>
  <c r="W146" i="6"/>
  <c r="X146" i="6"/>
  <c r="V146" i="6"/>
  <c r="AA134" i="6"/>
  <c r="U134" i="6"/>
  <c r="X134" i="6"/>
  <c r="V134" i="6"/>
  <c r="AA122" i="6"/>
  <c r="U122" i="6"/>
  <c r="T122" i="6"/>
  <c r="V122" i="6"/>
  <c r="AA110" i="6"/>
  <c r="U110" i="6"/>
  <c r="T110" i="6"/>
  <c r="X110" i="6"/>
  <c r="W110" i="6"/>
  <c r="V110" i="6"/>
  <c r="AA98" i="6"/>
  <c r="U98" i="6"/>
  <c r="T98" i="6"/>
  <c r="Y98" i="6"/>
  <c r="V98" i="6"/>
  <c r="X98" i="6"/>
  <c r="AA86" i="6"/>
  <c r="U86" i="6"/>
  <c r="T86" i="6"/>
  <c r="V86" i="6"/>
  <c r="X86" i="6"/>
  <c r="AA74" i="6"/>
  <c r="U74" i="6"/>
  <c r="T74" i="6"/>
  <c r="Z74" i="6"/>
  <c r="V74" i="6"/>
  <c r="W74" i="6"/>
  <c r="X74" i="6"/>
  <c r="AA62" i="6"/>
  <c r="U62" i="6"/>
  <c r="W62" i="6"/>
  <c r="Y62" i="6"/>
  <c r="T62" i="6"/>
  <c r="V62" i="6"/>
  <c r="AA30" i="6"/>
  <c r="U30" i="6"/>
  <c r="Y30" i="6"/>
  <c r="T30" i="6"/>
  <c r="W30" i="6"/>
  <c r="V30" i="6"/>
  <c r="X30" i="6"/>
  <c r="AA16" i="6"/>
  <c r="U16" i="6"/>
  <c r="V19" i="6"/>
  <c r="Z21" i="6"/>
  <c r="AA21" i="6"/>
  <c r="U21" i="6"/>
  <c r="X23" i="6"/>
  <c r="U23" i="6"/>
  <c r="AA23" i="6"/>
  <c r="AE186" i="6"/>
  <c r="AE170" i="6"/>
  <c r="AE154" i="6"/>
  <c r="AE138" i="6"/>
  <c r="AE122" i="6"/>
  <c r="AE90" i="6"/>
  <c r="AE74" i="6"/>
  <c r="AE42" i="6"/>
  <c r="AE26" i="6"/>
  <c r="AD186" i="6"/>
  <c r="AD158" i="6"/>
  <c r="AD114" i="6"/>
  <c r="AD102" i="6"/>
  <c r="AD86" i="6"/>
  <c r="AD70" i="6"/>
  <c r="AD54" i="6"/>
  <c r="AD26" i="6"/>
  <c r="AB194" i="6"/>
  <c r="AB170" i="6"/>
  <c r="AB154" i="6"/>
  <c r="AB86" i="6"/>
  <c r="AB78" i="6"/>
  <c r="AB70" i="6"/>
  <c r="AB62" i="6"/>
  <c r="AB54" i="6"/>
  <c r="AB46" i="6"/>
  <c r="AB38" i="6"/>
  <c r="AB30" i="6"/>
  <c r="Z198" i="6"/>
  <c r="Z182" i="6"/>
  <c r="Z150" i="6"/>
  <c r="Z134" i="6"/>
  <c r="Z102" i="6"/>
  <c r="Z62" i="6"/>
  <c r="Y134" i="6"/>
  <c r="Y126" i="6"/>
  <c r="Y86" i="6"/>
  <c r="X62" i="6"/>
  <c r="W158" i="6"/>
  <c r="T198" i="6"/>
  <c r="T158" i="6"/>
  <c r="T134" i="6"/>
  <c r="T70" i="6"/>
  <c r="AA186" i="6"/>
  <c r="U186" i="6"/>
  <c r="T186" i="6"/>
  <c r="W186" i="6"/>
  <c r="Y186" i="6"/>
  <c r="V186" i="6"/>
  <c r="AA174" i="6"/>
  <c r="U174" i="6"/>
  <c r="T174" i="6"/>
  <c r="Y174" i="6"/>
  <c r="V174" i="6"/>
  <c r="AA162" i="6"/>
  <c r="U162" i="6"/>
  <c r="T162" i="6"/>
  <c r="X162" i="6"/>
  <c r="W162" i="6"/>
  <c r="V162" i="6"/>
  <c r="AA154" i="6"/>
  <c r="U154" i="6"/>
  <c r="W154" i="6"/>
  <c r="T154" i="6"/>
  <c r="V154" i="6"/>
  <c r="AA142" i="6"/>
  <c r="U142" i="6"/>
  <c r="Y142" i="6"/>
  <c r="X142" i="6"/>
  <c r="T142" i="6"/>
  <c r="V142" i="6"/>
  <c r="W142" i="6"/>
  <c r="AA130" i="6"/>
  <c r="U130" i="6"/>
  <c r="W130" i="6"/>
  <c r="Y130" i="6"/>
  <c r="T130" i="6"/>
  <c r="V130" i="6"/>
  <c r="AA118" i="6"/>
  <c r="U118" i="6"/>
  <c r="X118" i="6"/>
  <c r="Y118" i="6"/>
  <c r="V118" i="6"/>
  <c r="AA106" i="6"/>
  <c r="U106" i="6"/>
  <c r="Y106" i="6"/>
  <c r="T106" i="6"/>
  <c r="V106" i="6"/>
  <c r="AA94" i="6"/>
  <c r="U94" i="6"/>
  <c r="X94" i="6"/>
  <c r="W94" i="6"/>
  <c r="V94" i="6"/>
  <c r="AA82" i="6"/>
  <c r="U82" i="6"/>
  <c r="X82" i="6"/>
  <c r="Y82" i="6"/>
  <c r="V82" i="6"/>
  <c r="W82" i="6"/>
  <c r="AA66" i="6"/>
  <c r="U66" i="6"/>
  <c r="T66" i="6"/>
  <c r="V66" i="6"/>
  <c r="W66" i="6"/>
  <c r="X66" i="6"/>
  <c r="AA58" i="6"/>
  <c r="U58" i="6"/>
  <c r="T58" i="6"/>
  <c r="Z58" i="6"/>
  <c r="W58" i="6"/>
  <c r="X58" i="6"/>
  <c r="Y58" i="6"/>
  <c r="V58" i="6"/>
  <c r="AA50" i="6"/>
  <c r="U50" i="6"/>
  <c r="Y50" i="6"/>
  <c r="W50" i="6"/>
  <c r="X50" i="6"/>
  <c r="T50" i="6"/>
  <c r="V50" i="6"/>
  <c r="AA46" i="6"/>
  <c r="U46" i="6"/>
  <c r="T46" i="6"/>
  <c r="Y46" i="6"/>
  <c r="V46" i="6"/>
  <c r="AA42" i="6"/>
  <c r="U42" i="6"/>
  <c r="T42" i="6"/>
  <c r="Z42" i="6"/>
  <c r="W42" i="6"/>
  <c r="X42" i="6"/>
  <c r="V42" i="6"/>
  <c r="AA38" i="6"/>
  <c r="U38" i="6"/>
  <c r="Y38" i="6"/>
  <c r="V38" i="6"/>
  <c r="W38" i="6"/>
  <c r="X38" i="6"/>
  <c r="AA26" i="6"/>
  <c r="U26" i="6"/>
  <c r="T26" i="6"/>
  <c r="Z26" i="6"/>
  <c r="V26" i="6"/>
  <c r="W26" i="6"/>
  <c r="AA13" i="6"/>
  <c r="U13" i="6"/>
  <c r="Y13" i="6"/>
  <c r="AE182" i="6"/>
  <c r="AE150" i="6"/>
  <c r="AE118" i="6"/>
  <c r="AE86" i="6"/>
  <c r="AE54" i="6"/>
  <c r="AE38" i="6"/>
  <c r="AD182" i="6"/>
  <c r="AD170" i="6"/>
  <c r="AD154" i="6"/>
  <c r="AD142" i="6"/>
  <c r="AD98" i="6"/>
  <c r="AD82" i="6"/>
  <c r="AD66" i="6"/>
  <c r="AD50" i="6"/>
  <c r="AD38" i="6"/>
  <c r="AB146" i="6"/>
  <c r="AB138" i="6"/>
  <c r="AB130" i="6"/>
  <c r="AB122" i="6"/>
  <c r="AB106" i="6"/>
  <c r="AB98" i="6"/>
  <c r="Z186" i="6"/>
  <c r="Z170" i="6"/>
  <c r="Z154" i="6"/>
  <c r="Z122" i="6"/>
  <c r="Z106" i="6"/>
  <c r="Z66" i="6"/>
  <c r="Z54" i="6"/>
  <c r="Y194" i="6"/>
  <c r="Y170" i="6"/>
  <c r="Y162" i="6"/>
  <c r="Y94" i="6"/>
  <c r="Y66" i="6"/>
  <c r="Y42" i="6"/>
  <c r="X158" i="6"/>
  <c r="X130" i="6"/>
  <c r="W106" i="6"/>
  <c r="W98" i="6"/>
  <c r="T182" i="6"/>
  <c r="T118" i="6"/>
  <c r="AA20" i="6"/>
  <c r="U20" i="6"/>
  <c r="AA198" i="6"/>
  <c r="U198" i="6"/>
  <c r="V198" i="6"/>
  <c r="AA190" i="6"/>
  <c r="U190" i="6"/>
  <c r="W190" i="6"/>
  <c r="Y190" i="6"/>
  <c r="T190" i="6"/>
  <c r="V190" i="6"/>
  <c r="AA178" i="6"/>
  <c r="U178" i="6"/>
  <c r="Y178" i="6"/>
  <c r="T178" i="6"/>
  <c r="W178" i="6"/>
  <c r="X178" i="6"/>
  <c r="V178" i="6"/>
  <c r="AA166" i="6"/>
  <c r="U166" i="6"/>
  <c r="T166" i="6"/>
  <c r="Y166" i="6"/>
  <c r="V166" i="6"/>
  <c r="AA150" i="6"/>
  <c r="U150" i="6"/>
  <c r="Y150" i="6"/>
  <c r="T150" i="6"/>
  <c r="V150" i="6"/>
  <c r="AA138" i="6"/>
  <c r="U138" i="6"/>
  <c r="T138" i="6"/>
  <c r="W138" i="6"/>
  <c r="Y138" i="6"/>
  <c r="V138" i="6"/>
  <c r="AA126" i="6"/>
  <c r="U126" i="6"/>
  <c r="T126" i="6"/>
  <c r="X126" i="6"/>
  <c r="V126" i="6"/>
  <c r="W126" i="6"/>
  <c r="AA114" i="6"/>
  <c r="U114" i="6"/>
  <c r="T114" i="6"/>
  <c r="V114" i="6"/>
  <c r="AA102" i="6"/>
  <c r="U102" i="6"/>
  <c r="X102" i="6"/>
  <c r="T102" i="6"/>
  <c r="V102" i="6"/>
  <c r="AA90" i="6"/>
  <c r="U90" i="6"/>
  <c r="Y90" i="6"/>
  <c r="Z90" i="6"/>
  <c r="X90" i="6"/>
  <c r="T90" i="6"/>
  <c r="V90" i="6"/>
  <c r="W90" i="6"/>
  <c r="AA78" i="6"/>
  <c r="U78" i="6"/>
  <c r="W78" i="6"/>
  <c r="X78" i="6"/>
  <c r="T78" i="6"/>
  <c r="V78" i="6"/>
  <c r="AA70" i="6"/>
  <c r="U70" i="6"/>
  <c r="X70" i="6"/>
  <c r="Y70" i="6"/>
  <c r="V70" i="6"/>
  <c r="AA54" i="6"/>
  <c r="U54" i="6"/>
  <c r="V54" i="6"/>
  <c r="AA34" i="6"/>
  <c r="U34" i="6"/>
  <c r="X34" i="6"/>
  <c r="T34" i="6"/>
  <c r="V34" i="6"/>
  <c r="AA14" i="6"/>
  <c r="U14" i="6"/>
  <c r="W15" i="6"/>
  <c r="U15" i="6"/>
  <c r="AA15" i="6"/>
  <c r="Y14" i="6"/>
  <c r="T15" i="6"/>
  <c r="Z16" i="6"/>
  <c r="AE198" i="6"/>
  <c r="AE166" i="6"/>
  <c r="AE134" i="6"/>
  <c r="AE102" i="6"/>
  <c r="Y15" i="6"/>
  <c r="AA17" i="6"/>
  <c r="U17" i="6"/>
  <c r="AA18" i="6"/>
  <c r="U18" i="6"/>
  <c r="AE194" i="6"/>
  <c r="AE178" i="6"/>
  <c r="AE162" i="6"/>
  <c r="AE146" i="6"/>
  <c r="AE130" i="6"/>
  <c r="AE114" i="6"/>
  <c r="AE98" i="6"/>
  <c r="AE82" i="6"/>
  <c r="AE66" i="6"/>
  <c r="AE50" i="6"/>
  <c r="AE34" i="6"/>
  <c r="AD194" i="6"/>
  <c r="AD178" i="6"/>
  <c r="AD166" i="6"/>
  <c r="AD150" i="6"/>
  <c r="AD138" i="6"/>
  <c r="AD122" i="6"/>
  <c r="AD110" i="6"/>
  <c r="AD94" i="6"/>
  <c r="AD78" i="6"/>
  <c r="AD62" i="6"/>
  <c r="AD34" i="6"/>
  <c r="AB198" i="6"/>
  <c r="AB190" i="6"/>
  <c r="AB182" i="6"/>
  <c r="AB174" i="6"/>
  <c r="AB166" i="6"/>
  <c r="AB158" i="6"/>
  <c r="AB82" i="6"/>
  <c r="AB74" i="6"/>
  <c r="AB66" i="6"/>
  <c r="AB58" i="6"/>
  <c r="AB50" i="6"/>
  <c r="AB42" i="6"/>
  <c r="AB34" i="6"/>
  <c r="AB26" i="6"/>
  <c r="Z190" i="6"/>
  <c r="Z174" i="6"/>
  <c r="Z158" i="6"/>
  <c r="Z142" i="6"/>
  <c r="Z126" i="6"/>
  <c r="Z110" i="6"/>
  <c r="Z94" i="6"/>
  <c r="Z82" i="6"/>
  <c r="Z70" i="6"/>
  <c r="Z30" i="6"/>
  <c r="Y110" i="6"/>
  <c r="Y74" i="6"/>
  <c r="X190" i="6"/>
  <c r="X182" i="6"/>
  <c r="X174" i="6"/>
  <c r="X166" i="6"/>
  <c r="X46" i="6"/>
  <c r="X26" i="6"/>
  <c r="W174" i="6"/>
  <c r="W122" i="6"/>
  <c r="W114" i="6"/>
  <c r="W34" i="6"/>
  <c r="T146" i="6"/>
  <c r="T82" i="6"/>
  <c r="T38" i="6"/>
  <c r="AA197" i="6"/>
  <c r="U197" i="6"/>
  <c r="AA193" i="6"/>
  <c r="U193" i="6"/>
  <c r="AA189" i="6"/>
  <c r="U189" i="6"/>
  <c r="AA185" i="6"/>
  <c r="U185" i="6"/>
  <c r="AA181" i="6"/>
  <c r="U181" i="6"/>
  <c r="AA177" i="6"/>
  <c r="U177" i="6"/>
  <c r="AA173" i="6"/>
  <c r="U173" i="6"/>
  <c r="AA169" i="6"/>
  <c r="U169" i="6"/>
  <c r="AA165" i="6"/>
  <c r="U165" i="6"/>
  <c r="AA161" i="6"/>
  <c r="U161" i="6"/>
  <c r="AA157" i="6"/>
  <c r="U157" i="6"/>
  <c r="AA153" i="6"/>
  <c r="U153" i="6"/>
  <c r="AA149" i="6"/>
  <c r="U149" i="6"/>
  <c r="AA145" i="6"/>
  <c r="U145" i="6"/>
  <c r="AA141" i="6"/>
  <c r="U141" i="6"/>
  <c r="AA137" i="6"/>
  <c r="U137" i="6"/>
  <c r="AA133" i="6"/>
  <c r="U133" i="6"/>
  <c r="AA129" i="6"/>
  <c r="U129" i="6"/>
  <c r="AA125" i="6"/>
  <c r="U125" i="6"/>
  <c r="AA121" i="6"/>
  <c r="U121" i="6"/>
  <c r="AA117" i="6"/>
  <c r="U117" i="6"/>
  <c r="AA113" i="6"/>
  <c r="U113" i="6"/>
  <c r="AA109" i="6"/>
  <c r="U109" i="6"/>
  <c r="AA105" i="6"/>
  <c r="U105" i="6"/>
  <c r="AA101" i="6"/>
  <c r="U101" i="6"/>
  <c r="AA97" i="6"/>
  <c r="U97" i="6"/>
  <c r="AA93" i="6"/>
  <c r="U93" i="6"/>
  <c r="AA89" i="6"/>
  <c r="U89" i="6"/>
  <c r="AA85" i="6"/>
  <c r="U85" i="6"/>
  <c r="AA81" i="6"/>
  <c r="U81" i="6"/>
  <c r="AA77" i="6"/>
  <c r="U77" i="6"/>
  <c r="AA73" i="6"/>
  <c r="U73" i="6"/>
  <c r="AA69" i="6"/>
  <c r="U69" i="6"/>
  <c r="AA65" i="6"/>
  <c r="U65" i="6"/>
  <c r="AA61" i="6"/>
  <c r="U61" i="6"/>
  <c r="AA57" i="6"/>
  <c r="U57" i="6"/>
  <c r="AA53" i="6"/>
  <c r="U53" i="6"/>
  <c r="AA49" i="6"/>
  <c r="U49" i="6"/>
  <c r="AA45" i="6"/>
  <c r="U45" i="6"/>
  <c r="AA41" i="6"/>
  <c r="U41" i="6"/>
  <c r="AA37" i="6"/>
  <c r="U37" i="6"/>
  <c r="AA33" i="6"/>
  <c r="U33" i="6"/>
  <c r="AA29" i="6"/>
  <c r="U29" i="6"/>
  <c r="AA25" i="6"/>
  <c r="U25" i="6"/>
  <c r="AA200" i="6"/>
  <c r="U200" i="6"/>
  <c r="AA196" i="6"/>
  <c r="U196" i="6"/>
  <c r="AA192" i="6"/>
  <c r="U192" i="6"/>
  <c r="AA188" i="6"/>
  <c r="U188" i="6"/>
  <c r="AA184" i="6"/>
  <c r="U184" i="6"/>
  <c r="AA180" i="6"/>
  <c r="U180" i="6"/>
  <c r="AA176" i="6"/>
  <c r="U176" i="6"/>
  <c r="AA172" i="6"/>
  <c r="U172" i="6"/>
  <c r="AA168" i="6"/>
  <c r="U168" i="6"/>
  <c r="AA164" i="6"/>
  <c r="U164" i="6"/>
  <c r="AA160" i="6"/>
  <c r="U160" i="6"/>
  <c r="AA156" i="6"/>
  <c r="U156" i="6"/>
  <c r="AA152" i="6"/>
  <c r="U152" i="6"/>
  <c r="AA148" i="6"/>
  <c r="U148" i="6"/>
  <c r="AA144" i="6"/>
  <c r="U144" i="6"/>
  <c r="AA140" i="6"/>
  <c r="U140" i="6"/>
  <c r="AA136" i="6"/>
  <c r="U136" i="6"/>
  <c r="AA132" i="6"/>
  <c r="U132" i="6"/>
  <c r="AA128" i="6"/>
  <c r="U128" i="6"/>
  <c r="AA124" i="6"/>
  <c r="U124" i="6"/>
  <c r="AA120" i="6"/>
  <c r="U120" i="6"/>
  <c r="AA116" i="6"/>
  <c r="U116" i="6"/>
  <c r="AA112" i="6"/>
  <c r="U112" i="6"/>
  <c r="AA108" i="6"/>
  <c r="U108" i="6"/>
  <c r="AA104" i="6"/>
  <c r="U104" i="6"/>
  <c r="AA100" i="6"/>
  <c r="U100" i="6"/>
  <c r="AA96" i="6"/>
  <c r="U96" i="6"/>
  <c r="AA92" i="6"/>
  <c r="U92" i="6"/>
  <c r="AA88" i="6"/>
  <c r="U88" i="6"/>
  <c r="AA84" i="6"/>
  <c r="U84" i="6"/>
  <c r="AA80" i="6"/>
  <c r="U80" i="6"/>
  <c r="AA76" i="6"/>
  <c r="U76" i="6"/>
  <c r="AA72" i="6"/>
  <c r="U72" i="6"/>
  <c r="AA68" i="6"/>
  <c r="U68" i="6"/>
  <c r="AA64" i="6"/>
  <c r="U64" i="6"/>
  <c r="AA60" i="6"/>
  <c r="U60" i="6"/>
  <c r="AA56" i="6"/>
  <c r="U56" i="6"/>
  <c r="AA52" i="6"/>
  <c r="U52" i="6"/>
  <c r="AA48" i="6"/>
  <c r="U48" i="6"/>
  <c r="AA44" i="6"/>
  <c r="U44" i="6"/>
  <c r="AA40" i="6"/>
  <c r="U40" i="6"/>
  <c r="AA36" i="6"/>
  <c r="U36" i="6"/>
  <c r="AA32" i="6"/>
  <c r="U32" i="6"/>
  <c r="AA28" i="6"/>
  <c r="U28" i="6"/>
  <c r="AA24" i="6"/>
  <c r="U24" i="6"/>
  <c r="AA199" i="6"/>
  <c r="U199" i="6"/>
  <c r="AA195" i="6"/>
  <c r="U195" i="6"/>
  <c r="U191" i="6"/>
  <c r="AA191" i="6"/>
  <c r="U187" i="6"/>
  <c r="AA187" i="6"/>
  <c r="AA183" i="6"/>
  <c r="U183" i="6"/>
  <c r="AA179" i="6"/>
  <c r="U179" i="6"/>
  <c r="U175" i="6"/>
  <c r="AA175" i="6"/>
  <c r="AA171" i="6"/>
  <c r="U171" i="6"/>
  <c r="AA167" i="6"/>
  <c r="U167" i="6"/>
  <c r="AA163" i="6"/>
  <c r="U163" i="6"/>
  <c r="AA159" i="6"/>
  <c r="U159" i="6"/>
  <c r="AA155" i="6"/>
  <c r="U155" i="6"/>
  <c r="AA151" i="6"/>
  <c r="U151" i="6"/>
  <c r="U147" i="6"/>
  <c r="AA147" i="6"/>
  <c r="U143" i="6"/>
  <c r="AA143" i="6"/>
  <c r="U139" i="6"/>
  <c r="AA139" i="6"/>
  <c r="U135" i="6"/>
  <c r="AA135" i="6"/>
  <c r="U131" i="6"/>
  <c r="AA131" i="6"/>
  <c r="U127" i="6"/>
  <c r="AA127" i="6"/>
  <c r="U123" i="6"/>
  <c r="AA123" i="6"/>
  <c r="U119" i="6"/>
  <c r="AA119" i="6"/>
  <c r="U115" i="6"/>
  <c r="AA115" i="6"/>
  <c r="U111" i="6"/>
  <c r="AA111" i="6"/>
  <c r="U107" i="6"/>
  <c r="AA107" i="6"/>
  <c r="U103" i="6"/>
  <c r="AA103" i="6"/>
  <c r="U99" i="6"/>
  <c r="AA99" i="6"/>
  <c r="U95" i="6"/>
  <c r="AA95" i="6"/>
  <c r="U91" i="6"/>
  <c r="AA91" i="6"/>
  <c r="U87" i="6"/>
  <c r="AA87" i="6"/>
  <c r="U83" i="6"/>
  <c r="AA83" i="6"/>
  <c r="U79" i="6"/>
  <c r="AA79" i="6"/>
  <c r="U75" i="6"/>
  <c r="AA75" i="6"/>
  <c r="U71" i="6"/>
  <c r="AA71" i="6"/>
  <c r="U67" i="6"/>
  <c r="AA67" i="6"/>
  <c r="U63" i="6"/>
  <c r="AA63" i="6"/>
  <c r="U59" i="6"/>
  <c r="AA59" i="6"/>
  <c r="U55" i="6"/>
  <c r="AA55" i="6"/>
  <c r="U51" i="6"/>
  <c r="AA51" i="6"/>
  <c r="U47" i="6"/>
  <c r="AA47" i="6"/>
  <c r="U43" i="6"/>
  <c r="AA43" i="6"/>
  <c r="U39" i="6"/>
  <c r="AA39" i="6"/>
  <c r="U35" i="6"/>
  <c r="AA35" i="6"/>
  <c r="U31" i="6"/>
  <c r="AA31" i="6"/>
  <c r="U27" i="6"/>
  <c r="AA27" i="6"/>
  <c r="T16" i="6"/>
  <c r="W13" i="6"/>
  <c r="W16" i="6"/>
  <c r="Z19" i="6"/>
  <c r="T19" i="6"/>
  <c r="T20" i="6"/>
  <c r="T23" i="6"/>
  <c r="T200" i="6"/>
  <c r="Y200" i="6"/>
  <c r="X196" i="6"/>
  <c r="T192" i="6"/>
  <c r="W192" i="6"/>
  <c r="T184" i="6"/>
  <c r="Y184" i="6"/>
  <c r="X180" i="6"/>
  <c r="T176" i="6"/>
  <c r="W176" i="6"/>
  <c r="T168" i="6"/>
  <c r="Y168" i="6"/>
  <c r="X164" i="6"/>
  <c r="T160" i="6"/>
  <c r="W160" i="6"/>
  <c r="T152" i="6"/>
  <c r="Y152" i="6"/>
  <c r="X148" i="6"/>
  <c r="T144" i="6"/>
  <c r="W144" i="6"/>
  <c r="T136" i="6"/>
  <c r="Y136" i="6"/>
  <c r="X132" i="6"/>
  <c r="T128" i="6"/>
  <c r="W128" i="6"/>
  <c r="T120" i="6"/>
  <c r="Y120" i="6"/>
  <c r="X116" i="6"/>
  <c r="T112" i="6"/>
  <c r="W112" i="6"/>
  <c r="T104" i="6"/>
  <c r="Y104" i="6"/>
  <c r="X100" i="6"/>
  <c r="T96" i="6"/>
  <c r="W96" i="6"/>
  <c r="T88" i="6"/>
  <c r="Y88" i="6"/>
  <c r="X84" i="6"/>
  <c r="T80" i="6"/>
  <c r="W80" i="6"/>
  <c r="T72" i="6"/>
  <c r="Y72" i="6"/>
  <c r="X68" i="6"/>
  <c r="T64" i="6"/>
  <c r="W64" i="6"/>
  <c r="T60" i="6"/>
  <c r="T56" i="6"/>
  <c r="Y56" i="6"/>
  <c r="T52" i="6"/>
  <c r="X52" i="6"/>
  <c r="T48" i="6"/>
  <c r="W48" i="6"/>
  <c r="T44" i="6"/>
  <c r="T40" i="6"/>
  <c r="Y40" i="6"/>
  <c r="T36" i="6"/>
  <c r="X36" i="6"/>
  <c r="T32" i="6"/>
  <c r="W32" i="6"/>
  <c r="T28" i="6"/>
  <c r="T24" i="6"/>
  <c r="Y24" i="6"/>
  <c r="V13" i="6"/>
  <c r="X14" i="6"/>
  <c r="AD16" i="6"/>
  <c r="W17" i="6"/>
  <c r="W20" i="6"/>
  <c r="AD80" i="6"/>
  <c r="AB24" i="6"/>
  <c r="Y196" i="6"/>
  <c r="Y156" i="6"/>
  <c r="Y144" i="6"/>
  <c r="Y132" i="6"/>
  <c r="Y92" i="6"/>
  <c r="Y80" i="6"/>
  <c r="Y68" i="6"/>
  <c r="Y28" i="6"/>
  <c r="X192" i="6"/>
  <c r="X160" i="6"/>
  <c r="X128" i="6"/>
  <c r="X96" i="6"/>
  <c r="X56" i="6"/>
  <c r="X44" i="6"/>
  <c r="X32" i="6"/>
  <c r="W172" i="6"/>
  <c r="W140" i="6"/>
  <c r="W108" i="6"/>
  <c r="W76" i="6"/>
  <c r="W44" i="6"/>
  <c r="T188" i="6"/>
  <c r="T156" i="6"/>
  <c r="T124" i="6"/>
  <c r="T92" i="6"/>
  <c r="X19" i="6"/>
  <c r="Y23" i="6"/>
  <c r="T18" i="6"/>
  <c r="W19" i="6"/>
  <c r="W21" i="6"/>
  <c r="T22" i="6"/>
  <c r="W23" i="6"/>
  <c r="Z200" i="6"/>
  <c r="Z196" i="6"/>
  <c r="Z192" i="6"/>
  <c r="Z188" i="6"/>
  <c r="Z184" i="6"/>
  <c r="Z180" i="6"/>
  <c r="Z176" i="6"/>
  <c r="Z172" i="6"/>
  <c r="Z168" i="6"/>
  <c r="Z164" i="6"/>
  <c r="Z160" i="6"/>
  <c r="Z156" i="6"/>
  <c r="Z152" i="6"/>
  <c r="Z148" i="6"/>
  <c r="Z144" i="6"/>
  <c r="Z140" i="6"/>
  <c r="Z136" i="6"/>
  <c r="Z132" i="6"/>
  <c r="Z128" i="6"/>
  <c r="Z124" i="6"/>
  <c r="Z120" i="6"/>
  <c r="Z116" i="6"/>
  <c r="Z112" i="6"/>
  <c r="Z108" i="6"/>
  <c r="Z104" i="6"/>
  <c r="Z100" i="6"/>
  <c r="Z96" i="6"/>
  <c r="Z92" i="6"/>
  <c r="Z88" i="6"/>
  <c r="Z84" i="6"/>
  <c r="Z80" i="6"/>
  <c r="Z76" i="6"/>
  <c r="Z72" i="6"/>
  <c r="Z68" i="6"/>
  <c r="Z64" i="6"/>
  <c r="Z60" i="6"/>
  <c r="Z56" i="6"/>
  <c r="Z52" i="6"/>
  <c r="Z48" i="6"/>
  <c r="Z44" i="6"/>
  <c r="Z40" i="6"/>
  <c r="Z36" i="6"/>
  <c r="Z32" i="6"/>
  <c r="Z28" i="6"/>
  <c r="Z24" i="6"/>
  <c r="Y172" i="6"/>
  <c r="Y160" i="6"/>
  <c r="Y148" i="6"/>
  <c r="Y108" i="6"/>
  <c r="Y96" i="6"/>
  <c r="Y84" i="6"/>
  <c r="Y44" i="6"/>
  <c r="Y32" i="6"/>
  <c r="X184" i="6"/>
  <c r="X172" i="6"/>
  <c r="X152" i="6"/>
  <c r="X140" i="6"/>
  <c r="X120" i="6"/>
  <c r="X108" i="6"/>
  <c r="X72" i="6"/>
  <c r="X60" i="6"/>
  <c r="X48" i="6"/>
  <c r="W196" i="6"/>
  <c r="W184" i="6"/>
  <c r="W164" i="6"/>
  <c r="W152" i="6"/>
  <c r="W132" i="6"/>
  <c r="W120" i="6"/>
  <c r="W100" i="6"/>
  <c r="W88" i="6"/>
  <c r="W68" i="6"/>
  <c r="W56" i="6"/>
  <c r="T196" i="6"/>
  <c r="T164" i="6"/>
  <c r="T132" i="6"/>
  <c r="T100" i="6"/>
  <c r="T68" i="6"/>
  <c r="X186" i="6"/>
  <c r="X170" i="6"/>
  <c r="X154" i="6"/>
  <c r="X138" i="6"/>
  <c r="X122" i="6"/>
  <c r="X106" i="6"/>
  <c r="W198" i="6"/>
  <c r="W182" i="6"/>
  <c r="W166" i="6"/>
  <c r="W150" i="6"/>
  <c r="W134" i="6"/>
  <c r="W118" i="6"/>
  <c r="W102" i="6"/>
  <c r="W86" i="6"/>
  <c r="W70" i="6"/>
  <c r="W54" i="6"/>
  <c r="T199" i="6"/>
  <c r="T195" i="6"/>
  <c r="T191" i="6"/>
  <c r="T187" i="6"/>
  <c r="T183" i="6"/>
  <c r="T179" i="6"/>
  <c r="T175" i="6"/>
  <c r="T171" i="6"/>
  <c r="T167" i="6"/>
  <c r="T163" i="6"/>
  <c r="T159" i="6"/>
  <c r="T155" i="6"/>
  <c r="T151" i="6"/>
  <c r="T147" i="6"/>
  <c r="T143" i="6"/>
  <c r="T139" i="6"/>
  <c r="T135" i="6"/>
  <c r="T131" i="6"/>
  <c r="T127" i="6"/>
  <c r="T123" i="6"/>
  <c r="T119" i="6"/>
  <c r="T115" i="6"/>
  <c r="T111" i="6"/>
  <c r="T107" i="6"/>
  <c r="T103" i="6"/>
  <c r="T99" i="6"/>
  <c r="T95" i="6"/>
  <c r="T91" i="6"/>
  <c r="T87" i="6"/>
  <c r="T83" i="6"/>
  <c r="T79" i="6"/>
  <c r="T75" i="6"/>
  <c r="T71" i="6"/>
  <c r="T67" i="6"/>
  <c r="T63" i="6"/>
  <c r="T59" i="6"/>
  <c r="T55" i="6"/>
  <c r="T51" i="6"/>
  <c r="T47" i="6"/>
  <c r="T43" i="6"/>
  <c r="T39" i="6"/>
  <c r="T35" i="6"/>
  <c r="T31" i="6"/>
  <c r="T27" i="6"/>
  <c r="AB200" i="6"/>
  <c r="AB192" i="6"/>
  <c r="AD188" i="6"/>
  <c r="AD184" i="6"/>
  <c r="AB180" i="6"/>
  <c r="AB176" i="6"/>
  <c r="AB168" i="6"/>
  <c r="AB164" i="6"/>
  <c r="AD160" i="6"/>
  <c r="AD156" i="6"/>
  <c r="AD152" i="6"/>
  <c r="AB144" i="6"/>
  <c r="AD140" i="6"/>
  <c r="AB136" i="6"/>
  <c r="AD132" i="6"/>
  <c r="AB128" i="6"/>
  <c r="AD120" i="6"/>
  <c r="AB112" i="6"/>
  <c r="AD108" i="6"/>
  <c r="AB104" i="6"/>
  <c r="AB100" i="6"/>
  <c r="AB96" i="6"/>
  <c r="AD88" i="6"/>
  <c r="AD84" i="6"/>
  <c r="AD76" i="6"/>
  <c r="AB64" i="6"/>
  <c r="AD56" i="6"/>
  <c r="AD52" i="6"/>
  <c r="AD44" i="6"/>
  <c r="AB32" i="6"/>
  <c r="AD28" i="6"/>
  <c r="AD24" i="6"/>
  <c r="AE189" i="6"/>
  <c r="AE185" i="6"/>
  <c r="AE169" i="6"/>
  <c r="AE165" i="6"/>
  <c r="AE153" i="6"/>
  <c r="AE149" i="6"/>
  <c r="AE141" i="6"/>
  <c r="AE129" i="6"/>
  <c r="AE125" i="6"/>
  <c r="AE121" i="6"/>
  <c r="AE117" i="6"/>
  <c r="AE109" i="6"/>
  <c r="AE101" i="6"/>
  <c r="AE93" i="6"/>
  <c r="AE89" i="6"/>
  <c r="AE77" i="6"/>
  <c r="AE73" i="6"/>
  <c r="AE69" i="6"/>
  <c r="AE61" i="6"/>
  <c r="AE53" i="6"/>
  <c r="AE45" i="6"/>
  <c r="AE29" i="6"/>
  <c r="Z20" i="6"/>
  <c r="AD23" i="6"/>
  <c r="AD128" i="6"/>
  <c r="AD64" i="6"/>
  <c r="AB184" i="6"/>
  <c r="AB120" i="6"/>
  <c r="AB56" i="6"/>
  <c r="AE15" i="6"/>
  <c r="AE16" i="6"/>
  <c r="AD20" i="6"/>
  <c r="AD192" i="6"/>
  <c r="AD96" i="6"/>
  <c r="AD32" i="6"/>
  <c r="AB15" i="6"/>
  <c r="AD15" i="6"/>
  <c r="V16" i="6"/>
  <c r="AD17" i="6"/>
  <c r="Y20" i="6"/>
  <c r="AB23" i="6"/>
  <c r="AE197" i="6"/>
  <c r="AE181" i="6"/>
  <c r="AE173" i="6"/>
  <c r="AE157" i="6"/>
  <c r="AE133" i="6"/>
  <c r="AE85" i="6"/>
  <c r="AD200" i="6"/>
  <c r="AD168" i="6"/>
  <c r="AD136" i="6"/>
  <c r="AD104" i="6"/>
  <c r="AD72" i="6"/>
  <c r="AD40" i="6"/>
  <c r="AB40" i="6"/>
  <c r="AD13" i="6"/>
  <c r="Y16" i="6"/>
  <c r="AB19" i="6"/>
  <c r="AD19" i="6"/>
  <c r="V20" i="6"/>
  <c r="AD21" i="6"/>
  <c r="Y22" i="6"/>
  <c r="AE23" i="6"/>
  <c r="AE193" i="6"/>
  <c r="AE177" i="6"/>
  <c r="AE161" i="6"/>
  <c r="AE145" i="6"/>
  <c r="AE137" i="6"/>
  <c r="AE113" i="6"/>
  <c r="AE105" i="6"/>
  <c r="AE97" i="6"/>
  <c r="AE81" i="6"/>
  <c r="AB72" i="6"/>
  <c r="AD199" i="6"/>
  <c r="AD187" i="6"/>
  <c r="AD175" i="6"/>
  <c r="AD163" i="6"/>
  <c r="AD151" i="6"/>
  <c r="AD139" i="6"/>
  <c r="AD127" i="6"/>
  <c r="AD115" i="6"/>
  <c r="AD103" i="6"/>
  <c r="AD91" i="6"/>
  <c r="AD75" i="6"/>
  <c r="AD63" i="6"/>
  <c r="AD51" i="6"/>
  <c r="AD35" i="6"/>
  <c r="AD27" i="6"/>
  <c r="AE68" i="6"/>
  <c r="AE60" i="6"/>
  <c r="AE48" i="6"/>
  <c r="AE36" i="6"/>
  <c r="AE24" i="6"/>
  <c r="T189" i="6"/>
  <c r="Y189" i="6"/>
  <c r="W189" i="6"/>
  <c r="AD189" i="6"/>
  <c r="AB189" i="6"/>
  <c r="X189" i="6"/>
  <c r="T177" i="6"/>
  <c r="Y177" i="6"/>
  <c r="W177" i="6"/>
  <c r="AD177" i="6"/>
  <c r="AB177" i="6"/>
  <c r="X177" i="6"/>
  <c r="T165" i="6"/>
  <c r="Y165" i="6"/>
  <c r="W165" i="6"/>
  <c r="AD165" i="6"/>
  <c r="AB165" i="6"/>
  <c r="X165" i="6"/>
  <c r="T153" i="6"/>
  <c r="Y153" i="6"/>
  <c r="W153" i="6"/>
  <c r="AD153" i="6"/>
  <c r="AB153" i="6"/>
  <c r="X153" i="6"/>
  <c r="T141" i="6"/>
  <c r="Y141" i="6"/>
  <c r="W141" i="6"/>
  <c r="AD141" i="6"/>
  <c r="AB141" i="6"/>
  <c r="X141" i="6"/>
  <c r="T129" i="6"/>
  <c r="Y129" i="6"/>
  <c r="W129" i="6"/>
  <c r="AD129" i="6"/>
  <c r="AB129" i="6"/>
  <c r="X129" i="6"/>
  <c r="T117" i="6"/>
  <c r="Y117" i="6"/>
  <c r="W117" i="6"/>
  <c r="AD117" i="6"/>
  <c r="AB117" i="6"/>
  <c r="X117" i="6"/>
  <c r="T101" i="6"/>
  <c r="Y101" i="6"/>
  <c r="W101" i="6"/>
  <c r="AD101" i="6"/>
  <c r="AB101" i="6"/>
  <c r="X101" i="6"/>
  <c r="T89" i="6"/>
  <c r="Y89" i="6"/>
  <c r="W89" i="6"/>
  <c r="AD89" i="6"/>
  <c r="AB89" i="6"/>
  <c r="X89" i="6"/>
  <c r="T77" i="6"/>
  <c r="Y77" i="6"/>
  <c r="W77" i="6"/>
  <c r="AD77" i="6"/>
  <c r="AB77" i="6"/>
  <c r="X77" i="6"/>
  <c r="T61" i="6"/>
  <c r="Y61" i="6"/>
  <c r="W61" i="6"/>
  <c r="AD61" i="6"/>
  <c r="AB61" i="6"/>
  <c r="X61" i="6"/>
  <c r="T49" i="6"/>
  <c r="Y49" i="6"/>
  <c r="W49" i="6"/>
  <c r="AD49" i="6"/>
  <c r="AB49" i="6"/>
  <c r="X49" i="6"/>
  <c r="T37" i="6"/>
  <c r="Y37" i="6"/>
  <c r="W37" i="6"/>
  <c r="AD37" i="6"/>
  <c r="AB37" i="6"/>
  <c r="X37" i="6"/>
  <c r="T33" i="6"/>
  <c r="Y33" i="6"/>
  <c r="W33" i="6"/>
  <c r="AD33" i="6"/>
  <c r="AB33" i="6"/>
  <c r="X33" i="6"/>
  <c r="AB13" i="6"/>
  <c r="T13" i="6"/>
  <c r="W14" i="6"/>
  <c r="X17" i="6"/>
  <c r="AE18" i="6"/>
  <c r="W18" i="6"/>
  <c r="X21" i="6"/>
  <c r="AE22" i="6"/>
  <c r="AE199" i="6"/>
  <c r="AE187" i="6"/>
  <c r="AE175" i="6"/>
  <c r="AE163" i="6"/>
  <c r="AE151" i="6"/>
  <c r="AE139" i="6"/>
  <c r="AE127" i="6"/>
  <c r="AE115" i="6"/>
  <c r="AE103" i="6"/>
  <c r="AE91" i="6"/>
  <c r="AE63" i="6"/>
  <c r="AE37" i="6"/>
  <c r="AD196" i="6"/>
  <c r="AD180" i="6"/>
  <c r="AD172" i="6"/>
  <c r="AD164" i="6"/>
  <c r="AD148" i="6"/>
  <c r="AD124" i="6"/>
  <c r="AD116" i="6"/>
  <c r="AD100" i="6"/>
  <c r="AD92" i="6"/>
  <c r="AD68" i="6"/>
  <c r="AD60" i="6"/>
  <c r="AD36" i="6"/>
  <c r="AB160" i="6"/>
  <c r="AB80" i="6"/>
  <c r="AB48" i="6"/>
  <c r="AD195" i="6"/>
  <c r="AD183" i="6"/>
  <c r="AD167" i="6"/>
  <c r="AD155" i="6"/>
  <c r="AD143" i="6"/>
  <c r="AD131" i="6"/>
  <c r="AD119" i="6"/>
  <c r="AD107" i="6"/>
  <c r="AD95" i="6"/>
  <c r="AD83" i="6"/>
  <c r="AD71" i="6"/>
  <c r="AD59" i="6"/>
  <c r="AD47" i="6"/>
  <c r="AD39" i="6"/>
  <c r="AE76" i="6"/>
  <c r="AE64" i="6"/>
  <c r="AE52" i="6"/>
  <c r="AE40" i="6"/>
  <c r="AE28" i="6"/>
  <c r="T197" i="6"/>
  <c r="Y197" i="6"/>
  <c r="W197" i="6"/>
  <c r="AD197" i="6"/>
  <c r="AB197" i="6"/>
  <c r="X197" i="6"/>
  <c r="T185" i="6"/>
  <c r="Y185" i="6"/>
  <c r="W185" i="6"/>
  <c r="AD185" i="6"/>
  <c r="AB185" i="6"/>
  <c r="X185" i="6"/>
  <c r="T173" i="6"/>
  <c r="Y173" i="6"/>
  <c r="W173" i="6"/>
  <c r="AD173" i="6"/>
  <c r="AB173" i="6"/>
  <c r="X173" i="6"/>
  <c r="T161" i="6"/>
  <c r="Y161" i="6"/>
  <c r="W161" i="6"/>
  <c r="AD161" i="6"/>
  <c r="AB161" i="6"/>
  <c r="X161" i="6"/>
  <c r="T149" i="6"/>
  <c r="Y149" i="6"/>
  <c r="W149" i="6"/>
  <c r="AD149" i="6"/>
  <c r="AB149" i="6"/>
  <c r="X149" i="6"/>
  <c r="T137" i="6"/>
  <c r="Y137" i="6"/>
  <c r="W137" i="6"/>
  <c r="AD137" i="6"/>
  <c r="AB137" i="6"/>
  <c r="X137" i="6"/>
  <c r="T125" i="6"/>
  <c r="Y125" i="6"/>
  <c r="W125" i="6"/>
  <c r="AD125" i="6"/>
  <c r="AB125" i="6"/>
  <c r="X125" i="6"/>
  <c r="T113" i="6"/>
  <c r="Y113" i="6"/>
  <c r="W113" i="6"/>
  <c r="AD113" i="6"/>
  <c r="AB113" i="6"/>
  <c r="X113" i="6"/>
  <c r="T105" i="6"/>
  <c r="Y105" i="6"/>
  <c r="W105" i="6"/>
  <c r="AD105" i="6"/>
  <c r="AB105" i="6"/>
  <c r="X105" i="6"/>
  <c r="T93" i="6"/>
  <c r="Y93" i="6"/>
  <c r="W93" i="6"/>
  <c r="AD93" i="6"/>
  <c r="AB93" i="6"/>
  <c r="X93" i="6"/>
  <c r="T81" i="6"/>
  <c r="Y81" i="6"/>
  <c r="W81" i="6"/>
  <c r="AD81" i="6"/>
  <c r="AB81" i="6"/>
  <c r="X81" i="6"/>
  <c r="T69" i="6"/>
  <c r="Y69" i="6"/>
  <c r="W69" i="6"/>
  <c r="AD69" i="6"/>
  <c r="AB69" i="6"/>
  <c r="X69" i="6"/>
  <c r="T57" i="6"/>
  <c r="Y57" i="6"/>
  <c r="W57" i="6"/>
  <c r="AD57" i="6"/>
  <c r="AB57" i="6"/>
  <c r="X57" i="6"/>
  <c r="T41" i="6"/>
  <c r="Y41" i="6"/>
  <c r="W41" i="6"/>
  <c r="AD41" i="6"/>
  <c r="AB41" i="6"/>
  <c r="X41" i="6"/>
  <c r="T25" i="6"/>
  <c r="Y25" i="6"/>
  <c r="W25" i="6"/>
  <c r="AD25" i="6"/>
  <c r="AB25" i="6"/>
  <c r="X25" i="6"/>
  <c r="AB14" i="6"/>
  <c r="T14" i="6"/>
  <c r="X13" i="6"/>
  <c r="AE14" i="6"/>
  <c r="AB17" i="6"/>
  <c r="T17" i="6"/>
  <c r="AB21" i="6"/>
  <c r="T21" i="6"/>
  <c r="W22" i="6"/>
  <c r="AE13" i="6"/>
  <c r="AD14" i="6"/>
  <c r="Z14" i="6"/>
  <c r="V14" i="6"/>
  <c r="AB16" i="6"/>
  <c r="X16" i="6"/>
  <c r="AE17" i="6"/>
  <c r="AD18" i="6"/>
  <c r="Z18" i="6"/>
  <c r="V18" i="6"/>
  <c r="AB20" i="6"/>
  <c r="X20" i="6"/>
  <c r="AE21" i="6"/>
  <c r="AD22" i="6"/>
  <c r="Z22" i="6"/>
  <c r="V22" i="6"/>
  <c r="AE57" i="6"/>
  <c r="AE51" i="6"/>
  <c r="AE41" i="6"/>
  <c r="AE35" i="6"/>
  <c r="AE25" i="6"/>
  <c r="AB196" i="6"/>
  <c r="AB148" i="6"/>
  <c r="AB132" i="6"/>
  <c r="AB116" i="6"/>
  <c r="AB84" i="6"/>
  <c r="AB68" i="6"/>
  <c r="AB52" i="6"/>
  <c r="AB36" i="6"/>
  <c r="AD191" i="6"/>
  <c r="AD179" i="6"/>
  <c r="AD171" i="6"/>
  <c r="AD159" i="6"/>
  <c r="AD147" i="6"/>
  <c r="AD135" i="6"/>
  <c r="AD123" i="6"/>
  <c r="AD111" i="6"/>
  <c r="AD99" i="6"/>
  <c r="AD87" i="6"/>
  <c r="AD79" i="6"/>
  <c r="AD67" i="6"/>
  <c r="AD55" i="6"/>
  <c r="AD43" i="6"/>
  <c r="AD31" i="6"/>
  <c r="AE72" i="6"/>
  <c r="AE56" i="6"/>
  <c r="AE44" i="6"/>
  <c r="AE32" i="6"/>
  <c r="T193" i="6"/>
  <c r="Y193" i="6"/>
  <c r="W193" i="6"/>
  <c r="AD193" i="6"/>
  <c r="AB193" i="6"/>
  <c r="X193" i="6"/>
  <c r="T181" i="6"/>
  <c r="Y181" i="6"/>
  <c r="W181" i="6"/>
  <c r="AD181" i="6"/>
  <c r="AB181" i="6"/>
  <c r="X181" i="6"/>
  <c r="T169" i="6"/>
  <c r="Y169" i="6"/>
  <c r="W169" i="6"/>
  <c r="AD169" i="6"/>
  <c r="AB169" i="6"/>
  <c r="X169" i="6"/>
  <c r="T157" i="6"/>
  <c r="Y157" i="6"/>
  <c r="W157" i="6"/>
  <c r="AD157" i="6"/>
  <c r="AB157" i="6"/>
  <c r="X157" i="6"/>
  <c r="T145" i="6"/>
  <c r="Y145" i="6"/>
  <c r="W145" i="6"/>
  <c r="AD145" i="6"/>
  <c r="AB145" i="6"/>
  <c r="X145" i="6"/>
  <c r="T133" i="6"/>
  <c r="Y133" i="6"/>
  <c r="W133" i="6"/>
  <c r="AD133" i="6"/>
  <c r="AB133" i="6"/>
  <c r="X133" i="6"/>
  <c r="T121" i="6"/>
  <c r="Y121" i="6"/>
  <c r="W121" i="6"/>
  <c r="AD121" i="6"/>
  <c r="AB121" i="6"/>
  <c r="X121" i="6"/>
  <c r="T109" i="6"/>
  <c r="Y109" i="6"/>
  <c r="W109" i="6"/>
  <c r="AD109" i="6"/>
  <c r="AB109" i="6"/>
  <c r="X109" i="6"/>
  <c r="T97" i="6"/>
  <c r="Y97" i="6"/>
  <c r="W97" i="6"/>
  <c r="AD97" i="6"/>
  <c r="AB97" i="6"/>
  <c r="X97" i="6"/>
  <c r="T85" i="6"/>
  <c r="Y85" i="6"/>
  <c r="W85" i="6"/>
  <c r="AD85" i="6"/>
  <c r="AB85" i="6"/>
  <c r="X85" i="6"/>
  <c r="T73" i="6"/>
  <c r="Y73" i="6"/>
  <c r="W73" i="6"/>
  <c r="AD73" i="6"/>
  <c r="AB73" i="6"/>
  <c r="X73" i="6"/>
  <c r="T65" i="6"/>
  <c r="Y65" i="6"/>
  <c r="W65" i="6"/>
  <c r="AD65" i="6"/>
  <c r="AB65" i="6"/>
  <c r="X65" i="6"/>
  <c r="T53" i="6"/>
  <c r="Y53" i="6"/>
  <c r="W53" i="6"/>
  <c r="AD53" i="6"/>
  <c r="AB53" i="6"/>
  <c r="X53" i="6"/>
  <c r="T45" i="6"/>
  <c r="Y45" i="6"/>
  <c r="W45" i="6"/>
  <c r="AD45" i="6"/>
  <c r="AB45" i="6"/>
  <c r="X45" i="6"/>
  <c r="T29" i="6"/>
  <c r="Y29" i="6"/>
  <c r="W29" i="6"/>
  <c r="AD29" i="6"/>
  <c r="AB29" i="6"/>
  <c r="X29" i="6"/>
  <c r="AB18" i="6"/>
  <c r="X18" i="6"/>
  <c r="AB22" i="6"/>
  <c r="X22" i="6"/>
  <c r="AE200" i="6"/>
  <c r="AE196" i="6"/>
  <c r="AE192" i="6"/>
  <c r="AE188" i="6"/>
  <c r="AE184" i="6"/>
  <c r="AE180" i="6"/>
  <c r="AE176" i="6"/>
  <c r="AE172" i="6"/>
  <c r="AE168" i="6"/>
  <c r="AE164" i="6"/>
  <c r="AE160" i="6"/>
  <c r="AE156" i="6"/>
  <c r="AE152" i="6"/>
  <c r="AE148" i="6"/>
  <c r="AE144" i="6"/>
  <c r="AE140" i="6"/>
  <c r="AE136" i="6"/>
  <c r="AE132" i="6"/>
  <c r="AE128" i="6"/>
  <c r="AE124" i="6"/>
  <c r="AE120" i="6"/>
  <c r="AE116" i="6"/>
  <c r="AE112" i="6"/>
  <c r="AE108" i="6"/>
  <c r="AE104" i="6"/>
  <c r="AE100" i="6"/>
  <c r="AE96" i="6"/>
  <c r="AE92" i="6"/>
  <c r="AE88" i="6"/>
  <c r="AE84" i="6"/>
  <c r="AE80" i="6"/>
  <c r="AE75" i="6"/>
  <c r="AE65" i="6"/>
  <c r="AE59" i="6"/>
  <c r="AE49" i="6"/>
  <c r="AE43" i="6"/>
  <c r="AE33" i="6"/>
  <c r="AE27" i="6"/>
  <c r="AB188" i="6"/>
  <c r="AB172" i="6"/>
  <c r="AB156" i="6"/>
  <c r="AB140" i="6"/>
  <c r="AB124" i="6"/>
  <c r="AB108" i="6"/>
  <c r="AB92" i="6"/>
  <c r="AB76" i="6"/>
  <c r="AB60" i="6"/>
  <c r="AB44" i="6"/>
  <c r="AB28" i="6"/>
  <c r="S4" i="6" l="1"/>
  <c r="S5" i="6"/>
  <c r="S6" i="6"/>
  <c r="S7" i="6"/>
  <c r="S8" i="6"/>
  <c r="S9" i="6"/>
  <c r="S10" i="6"/>
  <c r="S11" i="6"/>
  <c r="S12" i="6"/>
  <c r="Q4" i="6"/>
  <c r="Q5" i="6"/>
  <c r="Q6" i="6"/>
  <c r="Q7" i="6"/>
  <c r="Q8" i="6"/>
  <c r="Q9" i="6"/>
  <c r="Q10" i="6"/>
  <c r="Q11" i="6"/>
  <c r="Q12" i="6"/>
  <c r="R4" i="6"/>
  <c r="R5" i="6"/>
  <c r="R6" i="6"/>
  <c r="R7" i="6"/>
  <c r="R8" i="6"/>
  <c r="R9" i="6"/>
  <c r="R10" i="6"/>
  <c r="R11" i="6"/>
  <c r="R12" i="6"/>
  <c r="AA5" i="6" l="1"/>
  <c r="U5" i="6"/>
  <c r="AA6" i="6"/>
  <c r="U6" i="6"/>
  <c r="AA9" i="6"/>
  <c r="U9" i="6"/>
  <c r="AA8" i="6"/>
  <c r="U8" i="6"/>
  <c r="AA4" i="6"/>
  <c r="U4" i="6"/>
  <c r="AA10" i="6"/>
  <c r="U10" i="6"/>
  <c r="AA12" i="6"/>
  <c r="U12" i="6"/>
  <c r="U11" i="6"/>
  <c r="AA11" i="6"/>
  <c r="U7" i="6"/>
  <c r="AA7" i="6"/>
  <c r="AE11" i="6"/>
  <c r="AD11" i="6"/>
  <c r="AB11" i="6"/>
  <c r="Z11" i="6"/>
  <c r="Y11" i="6"/>
  <c r="X11" i="6"/>
  <c r="W11" i="6"/>
  <c r="V11" i="6"/>
  <c r="T11" i="6"/>
  <c r="Z12" i="6"/>
  <c r="Y12" i="6"/>
  <c r="X12" i="6"/>
  <c r="AE12" i="6"/>
  <c r="AD12" i="6"/>
  <c r="AB12" i="6"/>
  <c r="W12" i="6"/>
  <c r="V12" i="6"/>
  <c r="T12" i="6"/>
  <c r="AB8" i="6"/>
  <c r="W8" i="6"/>
  <c r="V8" i="6"/>
  <c r="AE8" i="6"/>
  <c r="AD8" i="6"/>
  <c r="Z8" i="6"/>
  <c r="Y8" i="6"/>
  <c r="X8" i="6"/>
  <c r="T8" i="6"/>
  <c r="AE7" i="6"/>
  <c r="AD7" i="6"/>
  <c r="AB7" i="6"/>
  <c r="Z7" i="6"/>
  <c r="Y7" i="6"/>
  <c r="X7" i="6"/>
  <c r="W7" i="6"/>
  <c r="V7" i="6"/>
  <c r="T7" i="6"/>
  <c r="Y10" i="6"/>
  <c r="Z10" i="6"/>
  <c r="X10" i="6"/>
  <c r="W10" i="6"/>
  <c r="AE10" i="6"/>
  <c r="AD10" i="6"/>
  <c r="AB10" i="6"/>
  <c r="V10" i="6"/>
  <c r="T10" i="6"/>
  <c r="AB6" i="6"/>
  <c r="Z6" i="6"/>
  <c r="W6" i="6"/>
  <c r="V6" i="6"/>
  <c r="AE6" i="6"/>
  <c r="AD6" i="6"/>
  <c r="Y6" i="6"/>
  <c r="X6" i="6"/>
  <c r="T6" i="6"/>
  <c r="AE9" i="6"/>
  <c r="AD9" i="6"/>
  <c r="AB9" i="6"/>
  <c r="Z9" i="6"/>
  <c r="Y9" i="6"/>
  <c r="X9" i="6"/>
  <c r="W9" i="6"/>
  <c r="V9" i="6"/>
  <c r="T9" i="6"/>
  <c r="AE5" i="6"/>
  <c r="AD5" i="6"/>
  <c r="AB5" i="6"/>
  <c r="Z5" i="6"/>
  <c r="Y5" i="6"/>
  <c r="X5" i="6"/>
  <c r="W5" i="6"/>
  <c r="V5" i="6"/>
  <c r="T5" i="6"/>
  <c r="AE4" i="6"/>
  <c r="AB4" i="6"/>
  <c r="X4" i="6"/>
  <c r="Y4" i="6"/>
  <c r="AD4" i="6"/>
  <c r="W4" i="6"/>
  <c r="Z4" i="6"/>
  <c r="V4" i="6"/>
  <c r="T4" i="6"/>
</calcChain>
</file>

<file path=xl/sharedStrings.xml><?xml version="1.0" encoding="utf-8"?>
<sst xmlns="http://schemas.openxmlformats.org/spreadsheetml/2006/main" count="557" uniqueCount="554">
  <si>
    <t>Project Number</t>
  </si>
  <si>
    <t>Sponsor</t>
  </si>
  <si>
    <t>Date change</t>
  </si>
  <si>
    <t>Net budget change</t>
  </si>
  <si>
    <t>Top Task Number</t>
  </si>
  <si>
    <t>Sub Task Number</t>
  </si>
  <si>
    <t>New Sub Task</t>
  </si>
  <si>
    <t>Budget Change</t>
  </si>
  <si>
    <t>Budgetary Controls</t>
  </si>
  <si>
    <t>TrueFalse</t>
  </si>
  <si>
    <t>Budget Resource</t>
  </si>
  <si>
    <t>Access and Facilities</t>
  </si>
  <si>
    <t>Advances</t>
  </si>
  <si>
    <t>Animals</t>
  </si>
  <si>
    <t>Bursaries</t>
  </si>
  <si>
    <t>Conferences</t>
  </si>
  <si>
    <t>Construction</t>
  </si>
  <si>
    <t>Consultancy</t>
  </si>
  <si>
    <t>Consumable Purchases</t>
  </si>
  <si>
    <t>Design Team</t>
  </si>
  <si>
    <t>Direct Contracts</t>
  </si>
  <si>
    <t>Efficiency Saving</t>
  </si>
  <si>
    <t>Equipment Purchases</t>
  </si>
  <si>
    <t>Exceptional Items</t>
  </si>
  <si>
    <t>FEC DAC Access &amp; Facilities</t>
  </si>
  <si>
    <t>FEC DAC Estates</t>
  </si>
  <si>
    <t>FEC DAC Estates&amp;Inf Technician</t>
  </si>
  <si>
    <t>FEC DAC Inf Technicians</t>
  </si>
  <si>
    <t>FEC DAC Investigators</t>
  </si>
  <si>
    <t>FEC DAC Staff</t>
  </si>
  <si>
    <t>FEC DAC Technicians</t>
  </si>
  <si>
    <t>FEC IC</t>
  </si>
  <si>
    <t>FEC PA</t>
  </si>
  <si>
    <t>Flexible Funding Allowance(WT)</t>
  </si>
  <si>
    <t>Land &amp; Buildings Purchase</t>
  </si>
  <si>
    <t>Management Costs</t>
  </si>
  <si>
    <t>Miscellaneous Costs</t>
  </si>
  <si>
    <t>Other Direct Costs</t>
  </si>
  <si>
    <t>Others</t>
  </si>
  <si>
    <t>Overseas Allowances</t>
  </si>
  <si>
    <t>Overseas Salaries</t>
  </si>
  <si>
    <t>Personal Academic Expenses</t>
  </si>
  <si>
    <t>Premises</t>
  </si>
  <si>
    <t>Professional Fees</t>
  </si>
  <si>
    <t>Project Procurement Items</t>
  </si>
  <si>
    <t>Publications</t>
  </si>
  <si>
    <t>Recruitment</t>
  </si>
  <si>
    <t>Relocation</t>
  </si>
  <si>
    <t>Repairs &amp; Maintenance</t>
  </si>
  <si>
    <t>Research Overheads</t>
  </si>
  <si>
    <t>Software</t>
  </si>
  <si>
    <t>Staff Costs</t>
  </si>
  <si>
    <t>Statutory Fees</t>
  </si>
  <si>
    <t>Student Fees</t>
  </si>
  <si>
    <t>Subcontracting</t>
  </si>
  <si>
    <t>Survey</t>
  </si>
  <si>
    <t>Training</t>
  </si>
  <si>
    <t>Travel &amp; Subsistence</t>
  </si>
  <si>
    <t>Task Owner</t>
  </si>
  <si>
    <t>Oxford</t>
  </si>
  <si>
    <t>External</t>
  </si>
  <si>
    <t>On</t>
  </si>
  <si>
    <t>Off</t>
  </si>
  <si>
    <t>Total Budget Change</t>
  </si>
  <si>
    <t>YesNo</t>
  </si>
  <si>
    <t>Yes</t>
  </si>
  <si>
    <t>No</t>
  </si>
  <si>
    <t>Departmental Project Adjustment Form (DPF2)</t>
  </si>
  <si>
    <t>Budget change</t>
  </si>
  <si>
    <t>New task</t>
  </si>
  <si>
    <t>Completed by</t>
  </si>
  <si>
    <t>Name</t>
  </si>
  <si>
    <t>Date</t>
  </si>
  <si>
    <t>Notes</t>
  </si>
  <si>
    <t>(please tick all that apply)</t>
  </si>
  <si>
    <t>Purpose of this form</t>
  </si>
  <si>
    <t>Change</t>
  </si>
  <si>
    <t>Dep't Code</t>
  </si>
  <si>
    <t>Top Task Name</t>
  </si>
  <si>
    <t>Top Task Manager</t>
  </si>
  <si>
    <t>Requisition Approver</t>
  </si>
  <si>
    <t>Sub Task Name</t>
  </si>
  <si>
    <t>Sub Task Description</t>
  </si>
  <si>
    <t>Changes</t>
  </si>
  <si>
    <t>New Top Task Flag</t>
  </si>
  <si>
    <t>New Sub Task Flag</t>
  </si>
  <si>
    <t>Budget Change Flag</t>
  </si>
  <si>
    <t>TopTaskNum OK</t>
  </si>
  <si>
    <t>DeptCode OK</t>
  </si>
  <si>
    <t>TopTaskName OK</t>
  </si>
  <si>
    <t>TopTaskMan OK</t>
  </si>
  <si>
    <t>ReqApp OK</t>
  </si>
  <si>
    <t>StDate OK</t>
  </si>
  <si>
    <t>EnDate OK</t>
  </si>
  <si>
    <t>SubTaskNum OK</t>
  </si>
  <si>
    <t>SubTaskName OK</t>
  </si>
  <si>
    <t>SubTaskDesc OK</t>
  </si>
  <si>
    <t>BudRes OK</t>
  </si>
  <si>
    <t>BudChan OK</t>
  </si>
  <si>
    <t>Anticipated budget change</t>
  </si>
  <si>
    <t>Budget variance</t>
  </si>
  <si>
    <t>Approver Notes</t>
  </si>
  <si>
    <t>New Top Task and Sub Task</t>
  </si>
  <si>
    <t>Approved by</t>
  </si>
  <si>
    <t>Org</t>
  </si>
  <si>
    <t>Dept code</t>
  </si>
  <si>
    <t>AB</t>
  </si>
  <si>
    <t>AC</t>
  </si>
  <si>
    <t>AE</t>
  </si>
  <si>
    <t>AF</t>
  </si>
  <si>
    <t>AJ</t>
  </si>
  <si>
    <t>AL</t>
  </si>
  <si>
    <t>AM</t>
  </si>
  <si>
    <t>AN</t>
  </si>
  <si>
    <t>AP</t>
  </si>
  <si>
    <t>AS</t>
  </si>
  <si>
    <t>AT</t>
  </si>
  <si>
    <t>AU</t>
  </si>
  <si>
    <t>AV</t>
  </si>
  <si>
    <t>AW</t>
  </si>
  <si>
    <t>AX</t>
  </si>
  <si>
    <t>AZ</t>
  </si>
  <si>
    <t>B2</t>
  </si>
  <si>
    <t>B3</t>
  </si>
  <si>
    <t>B5</t>
  </si>
  <si>
    <t>B8</t>
  </si>
  <si>
    <t>B9</t>
  </si>
  <si>
    <t>BA</t>
  </si>
  <si>
    <t>BB</t>
  </si>
  <si>
    <t>BE</t>
  </si>
  <si>
    <t>BH</t>
  </si>
  <si>
    <t>BK</t>
  </si>
  <si>
    <t>BL</t>
  </si>
  <si>
    <t>BQ</t>
  </si>
  <si>
    <t>BR</t>
  </si>
  <si>
    <t>BS</t>
  </si>
  <si>
    <t>BV</t>
  </si>
  <si>
    <t>BW</t>
  </si>
  <si>
    <t>BX</t>
  </si>
  <si>
    <t>BZ</t>
  </si>
  <si>
    <t>C0</t>
  </si>
  <si>
    <t>CA</t>
  </si>
  <si>
    <t>CC</t>
  </si>
  <si>
    <t>CD</t>
  </si>
  <si>
    <t>CF</t>
  </si>
  <si>
    <t>CG</t>
  </si>
  <si>
    <t>CJ</t>
  </si>
  <si>
    <t>CK</t>
  </si>
  <si>
    <t>CM</t>
  </si>
  <si>
    <t>CQ</t>
  </si>
  <si>
    <t>CR</t>
  </si>
  <si>
    <t>CS</t>
  </si>
  <si>
    <t>CT</t>
  </si>
  <si>
    <t>CU</t>
  </si>
  <si>
    <t>CV</t>
  </si>
  <si>
    <t>CX</t>
  </si>
  <si>
    <t>CY</t>
  </si>
  <si>
    <t>CZ</t>
  </si>
  <si>
    <t>D3</t>
  </si>
  <si>
    <t>D4</t>
  </si>
  <si>
    <t>DB</t>
  </si>
  <si>
    <t>DC</t>
  </si>
  <si>
    <t>DD</t>
  </si>
  <si>
    <t>DF</t>
  </si>
  <si>
    <t>DG</t>
  </si>
  <si>
    <t>DH</t>
  </si>
  <si>
    <t>DJ</t>
  </si>
  <si>
    <t>DK</t>
  </si>
  <si>
    <t>DL</t>
  </si>
  <si>
    <t>DM</t>
  </si>
  <si>
    <t>DN</t>
  </si>
  <si>
    <t>DP</t>
  </si>
  <si>
    <t>DQ</t>
  </si>
  <si>
    <t>DR</t>
  </si>
  <si>
    <t>DS</t>
  </si>
  <si>
    <t>DT</t>
  </si>
  <si>
    <t>DU</t>
  </si>
  <si>
    <t>DW</t>
  </si>
  <si>
    <t>DX</t>
  </si>
  <si>
    <t>E0</t>
  </si>
  <si>
    <t>E1</t>
  </si>
  <si>
    <t>E2</t>
  </si>
  <si>
    <t>E3</t>
  </si>
  <si>
    <t>E9</t>
  </si>
  <si>
    <t>EB</t>
  </si>
  <si>
    <t>ED</t>
  </si>
  <si>
    <t>EP</t>
  </si>
  <si>
    <t>EQ</t>
  </si>
  <si>
    <t>ET</t>
  </si>
  <si>
    <t>EV</t>
  </si>
  <si>
    <t>EW</t>
  </si>
  <si>
    <t>F0</t>
  </si>
  <si>
    <t>F5</t>
  </si>
  <si>
    <t>F7</t>
  </si>
  <si>
    <t>F8</t>
  </si>
  <si>
    <t>FA</t>
  </si>
  <si>
    <t>FC</t>
  </si>
  <si>
    <t>FJ</t>
  </si>
  <si>
    <t>FK</t>
  </si>
  <si>
    <t>FP</t>
  </si>
  <si>
    <t>FS</t>
  </si>
  <si>
    <t>FW</t>
  </si>
  <si>
    <t>FZ</t>
  </si>
  <si>
    <t>GB</t>
  </si>
  <si>
    <t>GC</t>
  </si>
  <si>
    <t>GD</t>
  </si>
  <si>
    <t>GH</t>
  </si>
  <si>
    <t>GL</t>
  </si>
  <si>
    <t>GM</t>
  </si>
  <si>
    <t>GP</t>
  </si>
  <si>
    <t>GR</t>
  </si>
  <si>
    <t>GS</t>
  </si>
  <si>
    <t>GT</t>
  </si>
  <si>
    <t>GU</t>
  </si>
  <si>
    <t>GX</t>
  </si>
  <si>
    <t>GY</t>
  </si>
  <si>
    <t>GZ</t>
  </si>
  <si>
    <t>H2</t>
  </si>
  <si>
    <t>H3</t>
  </si>
  <si>
    <t>H4</t>
  </si>
  <si>
    <t>H5</t>
  </si>
  <si>
    <t>H6</t>
  </si>
  <si>
    <t>H7</t>
  </si>
  <si>
    <t>H8</t>
  </si>
  <si>
    <t>H9</t>
  </si>
  <si>
    <t>HB</t>
  </si>
  <si>
    <t>HC</t>
  </si>
  <si>
    <t>HE</t>
  </si>
  <si>
    <t>HF</t>
  </si>
  <si>
    <t>HI</t>
  </si>
  <si>
    <t>HJ</t>
  </si>
  <si>
    <t>HM</t>
  </si>
  <si>
    <t>HN</t>
  </si>
  <si>
    <t>HP</t>
  </si>
  <si>
    <t>HQ</t>
  </si>
  <si>
    <t>HS</t>
  </si>
  <si>
    <t>HT</t>
  </si>
  <si>
    <t>J1</t>
  </si>
  <si>
    <t>J3</t>
  </si>
  <si>
    <t>J4</t>
  </si>
  <si>
    <t>J6</t>
  </si>
  <si>
    <t>J9</t>
  </si>
  <si>
    <t>JB</t>
  </si>
  <si>
    <t>JC</t>
  </si>
  <si>
    <t>JF</t>
  </si>
  <si>
    <t>JQ</t>
  </si>
  <si>
    <t>JT</t>
  </si>
  <si>
    <t>JW</t>
  </si>
  <si>
    <t>K3</t>
  </si>
  <si>
    <t>K8</t>
  </si>
  <si>
    <t>K9</t>
  </si>
  <si>
    <t>KA</t>
  </si>
  <si>
    <t>KB</t>
  </si>
  <si>
    <t>KC</t>
  </si>
  <si>
    <t>KD</t>
  </si>
  <si>
    <t>KF</t>
  </si>
  <si>
    <t>KH</t>
  </si>
  <si>
    <t>KK</t>
  </si>
  <si>
    <t>KM</t>
  </si>
  <si>
    <t>KN</t>
  </si>
  <si>
    <t>KR</t>
  </si>
  <si>
    <t>KS</t>
  </si>
  <si>
    <t>KT</t>
  </si>
  <si>
    <t>KX</t>
  </si>
  <si>
    <t>L4</t>
  </si>
  <si>
    <t>LA</t>
  </si>
  <si>
    <t>LB</t>
  </si>
  <si>
    <t>LC</t>
  </si>
  <si>
    <t>LD</t>
  </si>
  <si>
    <t>LE</t>
  </si>
  <si>
    <t>M1</t>
  </si>
  <si>
    <t>M3</t>
  </si>
  <si>
    <t>MQ</t>
  </si>
  <si>
    <t>S1</t>
  </si>
  <si>
    <t>SZ</t>
  </si>
  <si>
    <t>TA</t>
  </si>
  <si>
    <t>V1</t>
  </si>
  <si>
    <t>V4</t>
  </si>
  <si>
    <t>V6</t>
  </si>
  <si>
    <t>V8</t>
  </si>
  <si>
    <t>VA</t>
  </si>
  <si>
    <t>VC</t>
  </si>
  <si>
    <t>VD</t>
  </si>
  <si>
    <t>VF</t>
  </si>
  <si>
    <t>VG</t>
  </si>
  <si>
    <t>VH</t>
  </si>
  <si>
    <t>VJ</t>
  </si>
  <si>
    <t>VL</t>
  </si>
  <si>
    <t>VO</t>
  </si>
  <si>
    <t>VP</t>
  </si>
  <si>
    <t>VR</t>
  </si>
  <si>
    <t>VU</t>
  </si>
  <si>
    <t>VW</t>
  </si>
  <si>
    <t>VX</t>
  </si>
  <si>
    <t>VY</t>
  </si>
  <si>
    <t>X1</t>
  </si>
  <si>
    <t>XA</t>
  </si>
  <si>
    <t>XB</t>
  </si>
  <si>
    <t>XD</t>
  </si>
  <si>
    <t>XF</t>
  </si>
  <si>
    <t>XG</t>
  </si>
  <si>
    <t>YD</t>
  </si>
  <si>
    <t>ZB</t>
  </si>
  <si>
    <t>ZE</t>
  </si>
  <si>
    <t>Pitt Rivers Museum</t>
  </si>
  <si>
    <t>School of Geography and the Environment</t>
  </si>
  <si>
    <t>Social and Cultural Anthropology</t>
  </si>
  <si>
    <t>Environmental Change Institute</t>
  </si>
  <si>
    <t>Target Discovery Institute</t>
  </si>
  <si>
    <t>Biochemistry</t>
  </si>
  <si>
    <t>Statistics</t>
  </si>
  <si>
    <t>Oncology</t>
  </si>
  <si>
    <t>Plant Sciences</t>
  </si>
  <si>
    <t>Physiology</t>
  </si>
  <si>
    <t>Zoology</t>
  </si>
  <si>
    <t>Zoology Building Services Unit</t>
  </si>
  <si>
    <t>Physiology Anatomy and Genetics</t>
  </si>
  <si>
    <t>Medawar Building</t>
  </si>
  <si>
    <t>English Faculty</t>
  </si>
  <si>
    <t>KIR</t>
  </si>
  <si>
    <t>National Perinatal Epidemiology Unit</t>
  </si>
  <si>
    <t>Facilities and Site Services - Public Health</t>
  </si>
  <si>
    <t>Structural Biology</t>
  </si>
  <si>
    <t>Centre for Neural Circuits and Behaviour</t>
  </si>
  <si>
    <t>Tropical Medicine</t>
  </si>
  <si>
    <t>Law Faculty</t>
  </si>
  <si>
    <t>Cancer Centre</t>
  </si>
  <si>
    <t>Classics Faculty</t>
  </si>
  <si>
    <t>NDM Strategic</t>
  </si>
  <si>
    <t>Mathematical Institute</t>
  </si>
  <si>
    <t>Computer Science</t>
  </si>
  <si>
    <t>Anatomy and Genetics - Research</t>
  </si>
  <si>
    <t>Medical Sciences Divisional Office</t>
  </si>
  <si>
    <t>Doctoral Training Centre - MSD</t>
  </si>
  <si>
    <t>Dunn School of Pathology</t>
  </si>
  <si>
    <t>Pharmacology</t>
  </si>
  <si>
    <t>Population Health</t>
  </si>
  <si>
    <t>Primary Care Health Sciences</t>
  </si>
  <si>
    <t>Social Sciences Division</t>
  </si>
  <si>
    <t>Medieval and Modern Languages Faculty</t>
  </si>
  <si>
    <t>RDM</t>
  </si>
  <si>
    <t>History Faculty</t>
  </si>
  <si>
    <t>RDM Investigative Medicine</t>
  </si>
  <si>
    <t>Music Faculty</t>
  </si>
  <si>
    <t>MRC Brain Network Dynamics Unit (BNDU)</t>
  </si>
  <si>
    <t>Centre for Medicines Discovery</t>
  </si>
  <si>
    <t>Experimental Psychology</t>
  </si>
  <si>
    <t>BDI - NDM</t>
  </si>
  <si>
    <t>BDI - NDPH</t>
  </si>
  <si>
    <t>Politics and International Relations</t>
  </si>
  <si>
    <t>Economics</t>
  </si>
  <si>
    <t>Social Policy and Intervention</t>
  </si>
  <si>
    <t>Socio-Legal Studies Centre</t>
  </si>
  <si>
    <t>Sociology</t>
  </si>
  <si>
    <t>Oxford Internet Institute</t>
  </si>
  <si>
    <t>Social Sciences - HQ</t>
  </si>
  <si>
    <t>Maths Physical and Life Sciences</t>
  </si>
  <si>
    <t>Astrophysics</t>
  </si>
  <si>
    <t>Atmospheric Ocean and Planet Physics</t>
  </si>
  <si>
    <t>MPLS Doctoral Training Centre</t>
  </si>
  <si>
    <t>Engineering Science</t>
  </si>
  <si>
    <t>Earth Sciences</t>
  </si>
  <si>
    <t>Inorganic Chemistry</t>
  </si>
  <si>
    <t>Materials</t>
  </si>
  <si>
    <t>Condensed Matter Physics</t>
  </si>
  <si>
    <t>Particle Physics</t>
  </si>
  <si>
    <t>Organic Chemistry</t>
  </si>
  <si>
    <t>Physical and Theoretical Chemistry</t>
  </si>
  <si>
    <t>Chemistry</t>
  </si>
  <si>
    <t>Chemical Biology</t>
  </si>
  <si>
    <t>Theoretical Physics</t>
  </si>
  <si>
    <t>Begbroke Directorate</t>
  </si>
  <si>
    <t>Physics - Central</t>
  </si>
  <si>
    <t>Atomic and Laser Physics</t>
  </si>
  <si>
    <t>Chemistry Research Laboratory</t>
  </si>
  <si>
    <t>Theology and Religion Faculty</t>
  </si>
  <si>
    <t>Humanities Division Department</t>
  </si>
  <si>
    <t>Linguistics Philology and Phonetics</t>
  </si>
  <si>
    <t>IT Services</t>
  </si>
  <si>
    <t>BioEscalator</t>
  </si>
  <si>
    <t>Oxford e-Research Centre</t>
  </si>
  <si>
    <t>Archaeology Institute</t>
  </si>
  <si>
    <t>Ashmolean Museum</t>
  </si>
  <si>
    <t>Education</t>
  </si>
  <si>
    <t>Continuing Education (Central)</t>
  </si>
  <si>
    <t>History of Science Museum</t>
  </si>
  <si>
    <t>The George Institute Oxford</t>
  </si>
  <si>
    <t>Natural History Museum</t>
  </si>
  <si>
    <t>Academic Services Division Dept</t>
  </si>
  <si>
    <t>Finance and Administration</t>
  </si>
  <si>
    <t>Bodleian Communications</t>
  </si>
  <si>
    <t>Head of Assessment</t>
  </si>
  <si>
    <t>Central Bodleian</t>
  </si>
  <si>
    <t>Bodleian Social Sciences Libraries</t>
  </si>
  <si>
    <t>Bodleian Enterprise</t>
  </si>
  <si>
    <t>Humanities Libraries</t>
  </si>
  <si>
    <t>Science and Medicine Libraries</t>
  </si>
  <si>
    <t>Bodleian Services</t>
  </si>
  <si>
    <t>Western Manuscripts and Special Collections</t>
  </si>
  <si>
    <t>Bodleian Digital Library Systems and Services</t>
  </si>
  <si>
    <t>Careers Service</t>
  </si>
  <si>
    <t>Botanic Garden</t>
  </si>
  <si>
    <t>Sports Department</t>
  </si>
  <si>
    <t>Sheldonian Theatre</t>
  </si>
  <si>
    <t>Proctors Office</t>
  </si>
  <si>
    <t>University Club</t>
  </si>
  <si>
    <t>Ruskin School of Art</t>
  </si>
  <si>
    <t>Kellogg College</t>
  </si>
  <si>
    <t>St Cross College</t>
  </si>
  <si>
    <t>Student Welfare and Support Services</t>
  </si>
  <si>
    <t>Clubs Committee</t>
  </si>
  <si>
    <t>NDORMS</t>
  </si>
  <si>
    <t>Safety Office</t>
  </si>
  <si>
    <t>Occupational Health Service</t>
  </si>
  <si>
    <t>CCMP (Centre for Cellular and Molecular Physiology)</t>
  </si>
  <si>
    <t>CRUK/MRC Oxford Institute for Radiation Oncology</t>
  </si>
  <si>
    <t>RDM Clinical Laboratory Sciences</t>
  </si>
  <si>
    <t>Wellcome Trust Centre for Human Genetics</t>
  </si>
  <si>
    <t>Clinical Trial Service Unit</t>
  </si>
  <si>
    <t>RDM OCDEM</t>
  </si>
  <si>
    <t>Weatherall Institute of Molecular Medicine</t>
  </si>
  <si>
    <t>Structural Genomics Consortium</t>
  </si>
  <si>
    <t>NDM Experimental Medicine</t>
  </si>
  <si>
    <t>Jenner Institute</t>
  </si>
  <si>
    <t>Botnar</t>
  </si>
  <si>
    <t>Cancer Epidemiology Unit</t>
  </si>
  <si>
    <t>Surgical Sciences</t>
  </si>
  <si>
    <t>Clinical Neurosciences</t>
  </si>
  <si>
    <t>Paediatrics</t>
  </si>
  <si>
    <t>Oxford Ludwig Institute</t>
  </si>
  <si>
    <t>Psychiatry</t>
  </si>
  <si>
    <t>RDM Cardiovascular Medicine</t>
  </si>
  <si>
    <t>Childhood Cancer Research Group</t>
  </si>
  <si>
    <t>Council Secretariat</t>
  </si>
  <si>
    <t>Graduate Admissions and Funding</t>
  </si>
  <si>
    <t>Divisional Offices</t>
  </si>
  <si>
    <t>Education Policy Support</t>
  </si>
  <si>
    <t>Student Administration and Services Directorate</t>
  </si>
  <si>
    <t>Assurance</t>
  </si>
  <si>
    <t>Newcomers Club</t>
  </si>
  <si>
    <t>Biomedical Services</t>
  </si>
  <si>
    <t>Transport Studies Unit</t>
  </si>
  <si>
    <t>General Revenue Account</t>
  </si>
  <si>
    <t>Estates Services</t>
  </si>
  <si>
    <t>Planning and Resources</t>
  </si>
  <si>
    <t>Student Administration (Examinations)</t>
  </si>
  <si>
    <t>Academic Registrar Directorate</t>
  </si>
  <si>
    <t>Public Affairs Directorate</t>
  </si>
  <si>
    <t>Research Services</t>
  </si>
  <si>
    <t>Alumni Office</t>
  </si>
  <si>
    <t>Personnel Services</t>
  </si>
  <si>
    <t>Finance</t>
  </si>
  <si>
    <t>Child Care Services</t>
  </si>
  <si>
    <t>Vice-Chancellor and Registrar</t>
  </si>
  <si>
    <t>Legal Services Office</t>
  </si>
  <si>
    <t>Temporary Staffing Service</t>
  </si>
  <si>
    <t>Student Systems</t>
  </si>
  <si>
    <t>Development &amp; External Affairs Directorate</t>
  </si>
  <si>
    <t>Oxford-Man Institute</t>
  </si>
  <si>
    <t>Ageing Institute (OIA)</t>
  </si>
  <si>
    <t>Oxford Martin School</t>
  </si>
  <si>
    <t>Smith School</t>
  </si>
  <si>
    <t>Blavatnik School of Government</t>
  </si>
  <si>
    <t>Rothermere American Institute</t>
  </si>
  <si>
    <t>Area Studies</t>
  </si>
  <si>
    <t>Said Business School</t>
  </si>
  <si>
    <t>Undergraduate Admissions and Outreach</t>
  </si>
  <si>
    <t>Scholarship Schemes</t>
  </si>
  <si>
    <t>FRS Adjustments</t>
  </si>
  <si>
    <t>Instruct</t>
  </si>
  <si>
    <t>OU (Beijing)</t>
  </si>
  <si>
    <t>Jenner Vaccine Foundation</t>
  </si>
  <si>
    <t>Language Centre</t>
  </si>
  <si>
    <t>Oxford University Student Union</t>
  </si>
  <si>
    <t>Voltaire Foundation Limited</t>
  </si>
  <si>
    <t>Voltaire Foundation</t>
  </si>
  <si>
    <t>International Development</t>
  </si>
  <si>
    <t>Business Economics Programme</t>
  </si>
  <si>
    <t>Student Financial Support</t>
  </si>
  <si>
    <t>OUFAL</t>
  </si>
  <si>
    <t>OSEM</t>
  </si>
  <si>
    <t>Gray Cancer Institute</t>
  </si>
  <si>
    <t>Nuffield Dominions Trust</t>
  </si>
  <si>
    <t>OUEM</t>
  </si>
  <si>
    <t>Oxford Limited</t>
  </si>
  <si>
    <t>Oxford University Innovation Centres Limited</t>
  </si>
  <si>
    <t>Isis Innovation Limited</t>
  </si>
  <si>
    <t>Oxford Mutual Limited</t>
  </si>
  <si>
    <t>Continuing Education (International Programmes)</t>
  </si>
  <si>
    <t>Continuing Education (CPD Courses)</t>
  </si>
  <si>
    <t>Continuing Education (TALL)</t>
  </si>
  <si>
    <t>Continuing Education (Residential Centre)</t>
  </si>
  <si>
    <t>Continuing Education (Public Programmes)</t>
  </si>
  <si>
    <t>Philosophy Faculty</t>
  </si>
  <si>
    <t>Investment Management</t>
  </si>
  <si>
    <t>Oxford University Development Trust</t>
  </si>
  <si>
    <t>Org (this field will auto-populate)</t>
  </si>
  <si>
    <t>Reuben College</t>
  </si>
  <si>
    <t>Top Task Start Date</t>
  </si>
  <si>
    <t>Top Task End Date</t>
  </si>
  <si>
    <t>Sub Task Start Date</t>
  </si>
  <si>
    <t>Sub Task End Date</t>
  </si>
  <si>
    <t>A1</t>
  </si>
  <si>
    <t>Biochemistry Building Operations</t>
  </si>
  <si>
    <t>A3</t>
  </si>
  <si>
    <t>IDRM- Paediatrics</t>
  </si>
  <si>
    <t>AK</t>
  </si>
  <si>
    <t>IDRM</t>
  </si>
  <si>
    <t>C1</t>
  </si>
  <si>
    <t>NDM Operations</t>
  </si>
  <si>
    <t>E4</t>
  </si>
  <si>
    <t>INEOS Oxford Institute</t>
  </si>
  <si>
    <t>EC</t>
  </si>
  <si>
    <t>Archaeology Research Laboratory</t>
  </si>
  <si>
    <t>JG</t>
  </si>
  <si>
    <t>Centre for Criminology</t>
  </si>
  <si>
    <t>JZ</t>
  </si>
  <si>
    <t>Focus</t>
  </si>
  <si>
    <t>The Centre for Teaching and Learning</t>
  </si>
  <si>
    <t>KQ</t>
  </si>
  <si>
    <t>Student Fees &amp; Funding</t>
  </si>
  <si>
    <t>International Engagement Office</t>
  </si>
  <si>
    <t>KZ</t>
  </si>
  <si>
    <t>Kavli Institute</t>
  </si>
  <si>
    <t>PS</t>
  </si>
  <si>
    <t>Pandemic Sciences Centre</t>
  </si>
  <si>
    <t>CW</t>
  </si>
  <si>
    <t>A4</t>
  </si>
  <si>
    <t>IDRM - DPAG</t>
  </si>
  <si>
    <t>CN</t>
  </si>
  <si>
    <t>NDM (CAMS Oxford Institute)</t>
  </si>
  <si>
    <t>CB</t>
  </si>
  <si>
    <t>Biology</t>
  </si>
  <si>
    <t>New Project Start Date</t>
  </si>
  <si>
    <t>New Project End Date</t>
  </si>
  <si>
    <r>
      <t xml:space="preserve">Once completed please email to </t>
    </r>
    <r>
      <rPr>
        <b/>
        <u/>
        <sz val="10"/>
        <rFont val="Calibri"/>
        <family val="2"/>
        <scheme val="minor"/>
      </rPr>
      <t>dept.projects@admin.ox.ac.uk</t>
    </r>
  </si>
  <si>
    <t>A5</t>
  </si>
  <si>
    <t>DPAG Bionanoscience</t>
  </si>
  <si>
    <t>Faculty of Asian and Middle Eastern Studies</t>
  </si>
  <si>
    <t>When completing the DPF2 form, please ensure all figure are to 2 decimal places and formulas are not used</t>
  </si>
  <si>
    <t>CE</t>
  </si>
  <si>
    <t>Centre for Advanced Social Sciences Methods</t>
  </si>
  <si>
    <t>Version 2.18 -- Updated November 2025</t>
  </si>
  <si>
    <t>A2</t>
  </si>
  <si>
    <t>School of Medicine and Biomedical Sciences</t>
  </si>
  <si>
    <t>NDM Immuno-Oncology</t>
  </si>
  <si>
    <t>Women’s &amp; Reproductive Health</t>
  </si>
  <si>
    <t>Development &amp; Alumni Engagement</t>
  </si>
  <si>
    <t>XJ</t>
  </si>
  <si>
    <t>Astrophoria Foundation Year</t>
  </si>
  <si>
    <t>XK</t>
  </si>
  <si>
    <t>Language Centre OUDCE</t>
  </si>
  <si>
    <t>YS</t>
  </si>
  <si>
    <t>Uehiro Institute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</si>
</sst>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_);\(#,##0.00\);\-\-_)"/>
    <numFmt numFmtId="165" formatCode="#,##0.00;\(#,##0.00\);\-\-"/>
    <numFmt numFmtId="166" formatCode="dd\-mmm\-yyyy"/>
  </numFmts>
  <fonts count="8" x14ac:knownFonts="1">
    <font>
      <sz val="11"/>
      <color theme="1"/>
      <name val="Calibri"/>
      <family val="2"/>
      <scheme val="minor"/>
    </font>
    <font>
      <b/>
      <u/>
      <sz val="18"/>
      <name val="Calibri"/>
      <family val="2"/>
      <scheme val="minor"/>
    </font>
    <font>
      <b/>
      <u/>
      <sz val="2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b/>
      <u/>
      <sz val="10"/>
      <name val="Calibri"/>
      <family val="2"/>
      <scheme val="minor"/>
    </font>
    <font>
      <b/>
      <sz val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center"/>
    </xf>
    <xf numFmtId="0" fontId="4" fillId="2" borderId="0" xfId="0" applyFont="1" applyFill="1" applyAlignment="1">
      <alignment horizontal="right" vertical="center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 applyProtection="1">
      <alignment vertical="center"/>
      <protection locked="0"/>
    </xf>
    <xf numFmtId="0" fontId="3" fillId="2" borderId="1" xfId="0" applyFont="1" applyFill="1" applyBorder="1" applyAlignment="1">
      <alignment vertical="center"/>
    </xf>
    <xf numFmtId="164" fontId="3" fillId="2" borderId="0" xfId="0" applyNumberFormat="1" applyFont="1" applyFill="1" applyAlignment="1">
      <alignment vertical="center" wrapText="1"/>
    </xf>
    <xf numFmtId="0" fontId="3" fillId="2" borderId="0" xfId="0" applyFont="1" applyFill="1" applyAlignment="1" applyProtection="1">
      <alignment vertical="center"/>
      <protection locked="0"/>
    </xf>
    <xf numFmtId="166" fontId="3" fillId="2" borderId="0" xfId="0" applyNumberFormat="1" applyFont="1" applyFill="1" applyAlignment="1">
      <alignment horizontal="center" vertical="center" wrapText="1"/>
    </xf>
    <xf numFmtId="0" fontId="5" fillId="2" borderId="0" xfId="0" applyFont="1" applyFill="1" applyAlignment="1">
      <alignment horizontal="left" vertical="center"/>
    </xf>
    <xf numFmtId="0" fontId="2" fillId="2" borderId="0" xfId="0" applyFont="1" applyFill="1" applyAlignment="1">
      <alignment horizontal="left" vertical="center"/>
    </xf>
    <xf numFmtId="0" fontId="5" fillId="2" borderId="0" xfId="0" quotePrefix="1" applyFont="1" applyFill="1" applyAlignment="1">
      <alignment horizontal="right" vertical="center"/>
    </xf>
    <xf numFmtId="0" fontId="4" fillId="2" borderId="5" xfId="0" applyFont="1" applyFill="1" applyBorder="1" applyAlignment="1">
      <alignment vertical="center"/>
    </xf>
    <xf numFmtId="0" fontId="3" fillId="2" borderId="6" xfId="0" applyFont="1" applyFill="1" applyBorder="1" applyAlignment="1">
      <alignment vertical="center"/>
    </xf>
    <xf numFmtId="0" fontId="3" fillId="2" borderId="7" xfId="0" applyFont="1" applyFill="1" applyBorder="1" applyAlignment="1">
      <alignment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vertical="center"/>
    </xf>
    <xf numFmtId="0" fontId="4" fillId="2" borderId="7" xfId="0" applyFont="1" applyFill="1" applyBorder="1" applyAlignment="1">
      <alignment horizontal="right" vertical="center"/>
    </xf>
    <xf numFmtId="0" fontId="3" fillId="2" borderId="8" xfId="0" applyFont="1" applyFill="1" applyBorder="1" applyAlignment="1">
      <alignment vertical="center"/>
    </xf>
    <xf numFmtId="0" fontId="4" fillId="2" borderId="9" xfId="0" applyFont="1" applyFill="1" applyBorder="1" applyAlignment="1">
      <alignment horizontal="right" vertical="center"/>
    </xf>
    <xf numFmtId="0" fontId="3" fillId="2" borderId="10" xfId="0" applyFont="1" applyFill="1" applyBorder="1" applyAlignment="1">
      <alignment vertical="center"/>
    </xf>
    <xf numFmtId="0" fontId="3" fillId="2" borderId="11" xfId="0" applyFont="1" applyFill="1" applyBorder="1" applyAlignment="1">
      <alignment vertical="center"/>
    </xf>
    <xf numFmtId="0" fontId="4" fillId="2" borderId="12" xfId="0" applyFont="1" applyFill="1" applyBorder="1" applyAlignment="1">
      <alignment horizontal="right" vertical="center"/>
    </xf>
    <xf numFmtId="0" fontId="2" fillId="2" borderId="13" xfId="0" applyFont="1" applyFill="1" applyBorder="1" applyAlignment="1">
      <alignment horizontal="center" vertical="top"/>
    </xf>
    <xf numFmtId="0" fontId="2" fillId="2" borderId="13" xfId="0" applyFont="1" applyFill="1" applyBorder="1" applyAlignment="1">
      <alignment horizontal="left" vertical="top"/>
    </xf>
    <xf numFmtId="0" fontId="2" fillId="2" borderId="13" xfId="0" applyFont="1" applyFill="1" applyBorder="1" applyAlignment="1">
      <alignment horizontal="right" vertical="top"/>
    </xf>
    <xf numFmtId="0" fontId="4" fillId="2" borderId="13" xfId="0" applyFont="1" applyFill="1" applyBorder="1" applyAlignment="1">
      <alignment horizontal="center" vertical="top" wrapText="1"/>
    </xf>
    <xf numFmtId="0" fontId="3" fillId="2" borderId="13" xfId="0" applyFont="1" applyFill="1" applyBorder="1" applyAlignment="1">
      <alignment horizontal="center"/>
    </xf>
    <xf numFmtId="0" fontId="3" fillId="2" borderId="13" xfId="0" applyFont="1" applyFill="1" applyBorder="1"/>
    <xf numFmtId="0" fontId="1" fillId="2" borderId="13" xfId="0" applyFont="1" applyFill="1" applyBorder="1" applyAlignment="1" applyProtection="1">
      <alignment vertical="top"/>
      <protection locked="0"/>
    </xf>
    <xf numFmtId="0" fontId="4" fillId="2" borderId="13" xfId="0" applyFont="1" applyFill="1" applyBorder="1" applyAlignment="1" applyProtection="1">
      <alignment horizontal="center" vertical="top" wrapText="1"/>
      <protection locked="0"/>
    </xf>
    <xf numFmtId="0" fontId="3" fillId="2" borderId="13" xfId="0" applyFont="1" applyFill="1" applyBorder="1" applyAlignment="1" applyProtection="1">
      <alignment horizontal="center"/>
      <protection locked="0"/>
    </xf>
    <xf numFmtId="0" fontId="2" fillId="2" borderId="13" xfId="0" applyFont="1" applyFill="1" applyBorder="1" applyAlignment="1" applyProtection="1">
      <alignment horizontal="center" vertical="top"/>
      <protection locked="0"/>
    </xf>
    <xf numFmtId="166" fontId="2" fillId="2" borderId="13" xfId="0" applyNumberFormat="1" applyFont="1" applyFill="1" applyBorder="1" applyAlignment="1" applyProtection="1">
      <alignment horizontal="center" vertical="top"/>
      <protection locked="0"/>
    </xf>
    <xf numFmtId="0" fontId="2" fillId="2" borderId="13" xfId="0" applyFont="1" applyFill="1" applyBorder="1" applyAlignment="1" applyProtection="1">
      <alignment vertical="top"/>
      <protection locked="0"/>
    </xf>
    <xf numFmtId="166" fontId="4" fillId="2" borderId="13" xfId="0" applyNumberFormat="1" applyFont="1" applyFill="1" applyBorder="1" applyAlignment="1" applyProtection="1">
      <alignment horizontal="center" vertical="top" wrapText="1"/>
      <protection locked="0"/>
    </xf>
    <xf numFmtId="166" fontId="3" fillId="2" borderId="13" xfId="0" applyNumberFormat="1" applyFont="1" applyFill="1" applyBorder="1" applyAlignment="1" applyProtection="1">
      <alignment horizontal="center"/>
      <protection locked="0"/>
    </xf>
    <xf numFmtId="164" fontId="3" fillId="2" borderId="13" xfId="0" applyNumberFormat="1" applyFont="1" applyFill="1" applyBorder="1" applyProtection="1">
      <protection locked="0"/>
    </xf>
    <xf numFmtId="0" fontId="3" fillId="2" borderId="13" xfId="0" applyFont="1" applyFill="1" applyBorder="1" applyProtection="1">
      <protection locked="0"/>
    </xf>
    <xf numFmtId="0" fontId="7" fillId="2" borderId="0" xfId="0" quotePrefix="1" applyFont="1" applyFill="1" applyAlignment="1">
      <alignment horizontal="right" vertical="center"/>
    </xf>
    <xf numFmtId="0" fontId="3" fillId="2" borderId="8" xfId="0" applyFont="1" applyFill="1" applyBorder="1" applyAlignment="1" applyProtection="1">
      <alignment vertical="center" wrapText="1"/>
      <protection locked="0"/>
    </xf>
    <xf numFmtId="0" fontId="3" fillId="2" borderId="0" xfId="0" applyFont="1" applyFill="1" applyAlignment="1" applyProtection="1">
      <alignment vertical="center" wrapText="1"/>
      <protection locked="0"/>
    </xf>
    <xf numFmtId="0" fontId="3" fillId="2" borderId="9" xfId="0" applyFont="1" applyFill="1" applyBorder="1" applyAlignment="1" applyProtection="1">
      <alignment vertical="center" wrapText="1"/>
      <protection locked="0"/>
    </xf>
    <xf numFmtId="0" fontId="3" fillId="2" borderId="10" xfId="0" applyFont="1" applyFill="1" applyBorder="1" applyAlignment="1" applyProtection="1">
      <alignment vertical="center" wrapText="1"/>
      <protection locked="0"/>
    </xf>
    <xf numFmtId="0" fontId="3" fillId="2" borderId="11" xfId="0" applyFont="1" applyFill="1" applyBorder="1" applyAlignment="1" applyProtection="1">
      <alignment vertical="center" wrapText="1"/>
      <protection locked="0"/>
    </xf>
    <xf numFmtId="0" fontId="3" fillId="2" borderId="12" xfId="0" applyFont="1" applyFill="1" applyBorder="1" applyAlignment="1" applyProtection="1">
      <alignment vertical="center" wrapText="1"/>
      <protection locked="0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3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66" fontId="3" fillId="2" borderId="2" xfId="0" applyNumberFormat="1" applyFont="1" applyFill="1" applyBorder="1" applyAlignment="1" applyProtection="1">
      <alignment horizontal="center" vertical="center"/>
      <protection locked="0"/>
    </xf>
    <xf numFmtId="166" fontId="3" fillId="2" borderId="3" xfId="0" applyNumberFormat="1" applyFont="1" applyFill="1" applyBorder="1" applyAlignment="1" applyProtection="1">
      <alignment horizontal="center" vertical="center"/>
      <protection locked="0"/>
    </xf>
    <xf numFmtId="166" fontId="3" fillId="2" borderId="4" xfId="0" applyNumberFormat="1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3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165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166" fontId="3" fillId="2" borderId="2" xfId="0" applyNumberFormat="1" applyFont="1" applyFill="1" applyBorder="1" applyAlignment="1" applyProtection="1">
      <alignment horizontal="center" vertical="center" wrapText="1"/>
      <protection locked="0"/>
    </xf>
    <xf numFmtId="166" fontId="3" fillId="2" borderId="3" xfId="0" applyNumberFormat="1" applyFont="1" applyFill="1" applyBorder="1" applyAlignment="1" applyProtection="1">
      <alignment horizontal="center" vertical="center" wrapText="1"/>
      <protection locked="0"/>
    </xf>
    <xf numFmtId="166" fontId="3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3" fillId="2" borderId="8" xfId="0" applyFont="1" applyFill="1" applyBorder="1" applyAlignment="1" applyProtection="1">
      <alignment horizontal="center" vertical="center" wrapText="1"/>
      <protection locked="0"/>
    </xf>
    <xf numFmtId="0" fontId="3" fillId="2" borderId="0" xfId="0" applyFont="1" applyFill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10" xfId="0" applyFont="1" applyFill="1" applyBorder="1" applyAlignment="1" applyProtection="1">
      <alignment horizontal="center" vertical="center" wrapText="1"/>
      <protection locked="0"/>
    </xf>
    <xf numFmtId="0" fontId="3" fillId="2" borderId="11" xfId="0" applyFont="1" applyFill="1" applyBorder="1" applyAlignment="1" applyProtection="1">
      <alignment horizontal="center" vertical="center" wrapText="1"/>
      <protection locked="0"/>
    </xf>
    <xf numFmtId="0" fontId="3" fillId="2" borderId="12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46"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</dxf>
    <dxf>
      <font>
        <strike val="0"/>
        <outline val="0"/>
        <shadow val="0"/>
        <vertAlign val="baseline"/>
        <color auto="1"/>
        <name val="Calibri"/>
        <scheme val="minor"/>
      </font>
      <numFmt numFmtId="164" formatCode="#,##0.00_);\(#,##0.00\);\-\-_)"/>
      <fill>
        <patternFill patternType="solid">
          <fgColor indexed="64"/>
          <bgColor theme="0"/>
        </patternFill>
      </fill>
      <alignment horizontal="general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dd\-mmm\-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166" formatCode="dd\-mmm\-yyyy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numFmt numFmtId="166" formatCode="dd\-mmm\-yyyy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numFmt numFmtId="166" formatCode="dd\-mmm\-yyyy"/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/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textRotation="0" indent="0" justifyLastLine="0" shrinkToFit="0" readingOrder="0"/>
      <border diagonalUp="0" diagonalDown="0">
        <left/>
        <right/>
        <top style="hair">
          <color auto="1"/>
        </top>
        <bottom style="hair">
          <color auto="1"/>
        </bottom>
        <vertical/>
        <horizontal style="hair">
          <color auto="1"/>
        </horizontal>
      </border>
      <protection locked="0" hidden="0"/>
    </dxf>
    <dxf>
      <border outline="0">
        <top style="thin">
          <color theme="0"/>
        </top>
      </border>
    </dxf>
    <dxf>
      <font>
        <strike val="0"/>
        <outline val="0"/>
        <shadow val="0"/>
        <vertAlign val="baseline"/>
        <color auto="1"/>
        <name val="Calibri"/>
        <scheme val="minor"/>
      </font>
      <fill>
        <patternFill patternType="solid">
          <fgColor indexed="64"/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top" textRotation="0" wrapText="1" indent="0" justifyLastLine="0" shrinkToFit="0" readingOrder="0"/>
      <protection locked="1" hidden="0"/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</dxf>
    <dxf>
      <fill>
        <patternFill>
          <bgColor rgb="FFEBC4CB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ill>
        <patternFill patternType="solid">
          <fgColor indexed="64"/>
          <bgColor rgb="FFCEDBAF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font>
        <color rgb="FFE0DED9"/>
      </font>
    </dxf>
    <dxf>
      <fill>
        <patternFill>
          <bgColor theme="0"/>
        </patternFill>
      </fill>
    </dxf>
    <dxf>
      <font>
        <color rgb="FFE0DED9"/>
      </font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rgb="FFEBC4CB"/>
        </patternFill>
      </fill>
    </dxf>
  </dxfs>
  <tableStyles count="0" defaultTableStyle="TableStyleMedium2" defaultPivotStyle="PivotStyleLight16"/>
  <colors>
    <mruColors>
      <color rgb="FFA1C4D0"/>
      <color rgb="FFE0DED9"/>
      <color rgb="FFEBC4CB"/>
      <color rgb="FFFDD0C7"/>
      <color rgb="FF002147"/>
      <color rgb="FFB1B7B3"/>
      <color rgb="FFF3DE74"/>
      <color rgb="FFCEDBAF"/>
      <color rgb="FFBE0F34"/>
      <color rgb="FF6991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ax:persistence="persistStreamInit" r:id="rId1"/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1.emf"/><Relationship Id="rId2" Type="http://schemas.openxmlformats.org/officeDocument/2006/relationships/image" Target="../media/image2.emf"/><Relationship Id="rId1" Type="http://schemas.openxmlformats.org/officeDocument/2006/relationships/image" Target="../media/image3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2</xdr:row>
          <xdr:rowOff>47625</xdr:rowOff>
        </xdr:from>
        <xdr:to>
          <xdr:col>9</xdr:col>
          <xdr:colOff>323850</xdr:colOff>
          <xdr:row>3</xdr:row>
          <xdr:rowOff>38100</xdr:rowOff>
        </xdr:to>
        <xdr:sp macro="" textlink="">
          <xdr:nvSpPr>
            <xdr:cNvPr id="1028" name="CheckBox1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2</xdr:row>
          <xdr:rowOff>371475</xdr:rowOff>
        </xdr:from>
        <xdr:to>
          <xdr:col>9</xdr:col>
          <xdr:colOff>323850</xdr:colOff>
          <xdr:row>3</xdr:row>
          <xdr:rowOff>361950</xdr:rowOff>
        </xdr:to>
        <xdr:sp macro="" textlink="">
          <xdr:nvSpPr>
            <xdr:cNvPr id="1029" name="CheckBox2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257175</xdr:colOff>
          <xdr:row>3</xdr:row>
          <xdr:rowOff>314325</xdr:rowOff>
        </xdr:from>
        <xdr:to>
          <xdr:col>9</xdr:col>
          <xdr:colOff>323850</xdr:colOff>
          <xdr:row>4</xdr:row>
          <xdr:rowOff>304800</xdr:rowOff>
        </xdr:to>
        <xdr:sp macro="" textlink="">
          <xdr:nvSpPr>
            <xdr:cNvPr id="1030" name="CheckBox3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180975</xdr:colOff>
      <xdr:row>1</xdr:row>
      <xdr:rowOff>438150</xdr:rowOff>
    </xdr:from>
    <xdr:to>
      <xdr:col>1</xdr:col>
      <xdr:colOff>514350</xdr:colOff>
      <xdr:row>1</xdr:row>
      <xdr:rowOff>704850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95475" y="876300"/>
          <a:ext cx="3333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KH</a:t>
          </a:r>
        </a:p>
      </xdr:txBody>
    </xdr:sp>
    <xdr:clientData/>
  </xdr:twoCellAnchor>
  <xdr:twoCellAnchor>
    <xdr:from>
      <xdr:col>3</xdr:col>
      <xdr:colOff>123826</xdr:colOff>
      <xdr:row>1</xdr:row>
      <xdr:rowOff>438150</xdr:rowOff>
    </xdr:from>
    <xdr:to>
      <xdr:col>3</xdr:col>
      <xdr:colOff>581026</xdr:colOff>
      <xdr:row>1</xdr:row>
      <xdr:rowOff>704850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2552701" y="876300"/>
          <a:ext cx="457200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KH01</a:t>
          </a:r>
          <a:endParaRPr lang="en-GB" sz="1000"/>
        </a:p>
      </xdr:txBody>
    </xdr:sp>
    <xdr:clientData/>
  </xdr:twoCellAnchor>
  <xdr:twoCellAnchor>
    <xdr:from>
      <xdr:col>6</xdr:col>
      <xdr:colOff>371475</xdr:colOff>
      <xdr:row>1</xdr:row>
      <xdr:rowOff>438150</xdr:rowOff>
    </xdr:from>
    <xdr:to>
      <xdr:col>6</xdr:col>
      <xdr:colOff>1352550</xdr:colOff>
      <xdr:row>1</xdr:row>
      <xdr:rowOff>704850</xdr:rowOff>
    </xdr:to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 txBox="1"/>
      </xdr:nvSpPr>
      <xdr:spPr>
        <a:xfrm>
          <a:off x="6943725" y="876300"/>
          <a:ext cx="9810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KH.Level 06.AA</a:t>
          </a:r>
        </a:p>
      </xdr:txBody>
    </xdr:sp>
    <xdr:clientData/>
  </xdr:twoCellAnchor>
  <xdr:twoCellAnchor>
    <xdr:from>
      <xdr:col>9</xdr:col>
      <xdr:colOff>57150</xdr:colOff>
      <xdr:row>1</xdr:row>
      <xdr:rowOff>438150</xdr:rowOff>
    </xdr:from>
    <xdr:to>
      <xdr:col>9</xdr:col>
      <xdr:colOff>676275</xdr:colOff>
      <xdr:row>1</xdr:row>
      <xdr:rowOff>704850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SpPr txBox="1"/>
      </xdr:nvSpPr>
      <xdr:spPr>
        <a:xfrm>
          <a:off x="10039350" y="876300"/>
          <a:ext cx="61912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KH01.01</a:t>
          </a:r>
          <a:endParaRPr lang="en-GB" sz="1000"/>
        </a:p>
      </xdr:txBody>
    </xdr:sp>
    <xdr:clientData/>
  </xdr:twoCellAnchor>
  <xdr:twoCellAnchor>
    <xdr:from>
      <xdr:col>14</xdr:col>
      <xdr:colOff>466725</xdr:colOff>
      <xdr:row>1</xdr:row>
      <xdr:rowOff>438150</xdr:rowOff>
    </xdr:from>
    <xdr:to>
      <xdr:col>14</xdr:col>
      <xdr:colOff>1200150</xdr:colOff>
      <xdr:row>1</xdr:row>
      <xdr:rowOff>704850</xdr:rowOff>
    </xdr:to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SpPr txBox="1"/>
      </xdr:nvSpPr>
      <xdr:spPr>
        <a:xfrm>
          <a:off x="15697200" y="876300"/>
          <a:ext cx="73342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Staff Costs</a:t>
          </a:r>
          <a:endParaRPr lang="en-GB" sz="1000"/>
        </a:p>
      </xdr:txBody>
    </xdr:sp>
    <xdr:clientData/>
  </xdr:twoCellAnchor>
  <xdr:twoCellAnchor>
    <xdr:from>
      <xdr:col>15</xdr:col>
      <xdr:colOff>133350</xdr:colOff>
      <xdr:row>1</xdr:row>
      <xdr:rowOff>438150</xdr:rowOff>
    </xdr:from>
    <xdr:to>
      <xdr:col>15</xdr:col>
      <xdr:colOff>847725</xdr:colOff>
      <xdr:row>1</xdr:row>
      <xdr:rowOff>704850</xdr:rowOff>
    </xdr:to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SpPr txBox="1"/>
      </xdr:nvSpPr>
      <xdr:spPr>
        <a:xfrm>
          <a:off x="18773775" y="876300"/>
          <a:ext cx="7143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 baseline="0"/>
            <a:t>10,000.00</a:t>
          </a:r>
          <a:endParaRPr lang="en-GB" sz="1000"/>
        </a:p>
      </xdr:txBody>
    </xdr:sp>
    <xdr:clientData/>
  </xdr:twoCellAnchor>
  <xdr:twoCellAnchor>
    <xdr:from>
      <xdr:col>0</xdr:col>
      <xdr:colOff>142875</xdr:colOff>
      <xdr:row>1</xdr:row>
      <xdr:rowOff>438150</xdr:rowOff>
    </xdr:from>
    <xdr:to>
      <xdr:col>0</xdr:col>
      <xdr:colOff>1600200</xdr:colOff>
      <xdr:row>1</xdr:row>
      <xdr:rowOff>704850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SpPr txBox="1"/>
      </xdr:nvSpPr>
      <xdr:spPr>
        <a:xfrm>
          <a:off x="142875" y="876300"/>
          <a:ext cx="145732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pick from drop down list</a:t>
          </a:r>
        </a:p>
      </xdr:txBody>
    </xdr:sp>
    <xdr:clientData/>
  </xdr:twoCellAnchor>
  <xdr:twoCellAnchor>
    <xdr:from>
      <xdr:col>5</xdr:col>
      <xdr:colOff>352425</xdr:colOff>
      <xdr:row>1</xdr:row>
      <xdr:rowOff>438150</xdr:rowOff>
    </xdr:from>
    <xdr:to>
      <xdr:col>5</xdr:col>
      <xdr:colOff>1123950</xdr:colOff>
      <xdr:row>1</xdr:row>
      <xdr:rowOff>704850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0000000-0008-0000-0100-00000A000000}"/>
            </a:ext>
          </a:extLst>
        </xdr:cNvPr>
        <xdr:cNvSpPr txBox="1"/>
      </xdr:nvSpPr>
      <xdr:spPr>
        <a:xfrm>
          <a:off x="6400800" y="876300"/>
          <a:ext cx="77152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Smith,</a:t>
          </a:r>
          <a:r>
            <a:rPr lang="en-GB" sz="1000" baseline="0"/>
            <a:t> Dr. J</a:t>
          </a:r>
        </a:p>
      </xdr:txBody>
    </xdr:sp>
    <xdr:clientData/>
  </xdr:twoCellAnchor>
  <xdr:twoCellAnchor>
    <xdr:from>
      <xdr:col>7</xdr:col>
      <xdr:colOff>1</xdr:colOff>
      <xdr:row>1</xdr:row>
      <xdr:rowOff>438150</xdr:rowOff>
    </xdr:from>
    <xdr:to>
      <xdr:col>8</xdr:col>
      <xdr:colOff>9526</xdr:colOff>
      <xdr:row>1</xdr:row>
      <xdr:rowOff>704850</xdr:rowOff>
    </xdr:to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SpPr txBox="1"/>
      </xdr:nvSpPr>
      <xdr:spPr>
        <a:xfrm>
          <a:off x="8286751" y="876300"/>
          <a:ext cx="857250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01-Aug-2018</a:t>
          </a:r>
        </a:p>
      </xdr:txBody>
    </xdr:sp>
    <xdr:clientData/>
  </xdr:twoCellAnchor>
  <xdr:twoCellAnchor>
    <xdr:from>
      <xdr:col>8</xdr:col>
      <xdr:colOff>38100</xdr:colOff>
      <xdr:row>1</xdr:row>
      <xdr:rowOff>438150</xdr:rowOff>
    </xdr:from>
    <xdr:to>
      <xdr:col>8</xdr:col>
      <xdr:colOff>828675</xdr:colOff>
      <xdr:row>1</xdr:row>
      <xdr:rowOff>704850</xdr:rowOff>
    </xdr:to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SpPr txBox="1"/>
      </xdr:nvSpPr>
      <xdr:spPr>
        <a:xfrm>
          <a:off x="9172575" y="876300"/>
          <a:ext cx="7905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31-Jul-2019</a:t>
          </a:r>
        </a:p>
      </xdr:txBody>
    </xdr:sp>
    <xdr:clientData/>
  </xdr:twoCellAnchor>
  <xdr:twoCellAnchor>
    <xdr:from>
      <xdr:col>4</xdr:col>
      <xdr:colOff>323850</xdr:colOff>
      <xdr:row>1</xdr:row>
      <xdr:rowOff>438150</xdr:rowOff>
    </xdr:from>
    <xdr:to>
      <xdr:col>4</xdr:col>
      <xdr:colOff>847725</xdr:colOff>
      <xdr:row>1</xdr:row>
      <xdr:rowOff>704850</xdr:rowOff>
    </xdr:to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SpPr txBox="1"/>
      </xdr:nvSpPr>
      <xdr:spPr>
        <a:xfrm>
          <a:off x="4657725" y="876300"/>
          <a:ext cx="5238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Task 1</a:t>
          </a:r>
        </a:p>
      </xdr:txBody>
    </xdr:sp>
    <xdr:clientData/>
  </xdr:twoCellAnchor>
  <xdr:twoCellAnchor>
    <xdr:from>
      <xdr:col>10</xdr:col>
      <xdr:colOff>419100</xdr:colOff>
      <xdr:row>1</xdr:row>
      <xdr:rowOff>438150</xdr:rowOff>
    </xdr:from>
    <xdr:to>
      <xdr:col>10</xdr:col>
      <xdr:colOff>942975</xdr:colOff>
      <xdr:row>1</xdr:row>
      <xdr:rowOff>704850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SpPr txBox="1"/>
      </xdr:nvSpPr>
      <xdr:spPr>
        <a:xfrm>
          <a:off x="12306300" y="876300"/>
          <a:ext cx="5238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Task 1</a:t>
          </a:r>
        </a:p>
      </xdr:txBody>
    </xdr:sp>
    <xdr:clientData/>
  </xdr:twoCellAnchor>
  <xdr:twoCellAnchor>
    <xdr:from>
      <xdr:col>11</xdr:col>
      <xdr:colOff>295275</xdr:colOff>
      <xdr:row>1</xdr:row>
      <xdr:rowOff>438150</xdr:rowOff>
    </xdr:from>
    <xdr:to>
      <xdr:col>11</xdr:col>
      <xdr:colOff>847725</xdr:colOff>
      <xdr:row>1</xdr:row>
      <xdr:rowOff>704850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00000000-0008-0000-0100-000012000000}"/>
            </a:ext>
          </a:extLst>
        </xdr:cNvPr>
        <xdr:cNvSpPr txBox="1"/>
      </xdr:nvSpPr>
      <xdr:spPr>
        <a:xfrm>
          <a:off x="13896975" y="876300"/>
          <a:ext cx="552450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Task 1</a:t>
          </a:r>
        </a:p>
      </xdr:txBody>
    </xdr:sp>
    <xdr:clientData/>
  </xdr:twoCellAnchor>
  <xdr:twoCellAnchor>
    <xdr:from>
      <xdr:col>2</xdr:col>
      <xdr:colOff>276226</xdr:colOff>
      <xdr:row>1</xdr:row>
      <xdr:rowOff>438150</xdr:rowOff>
    </xdr:from>
    <xdr:to>
      <xdr:col>2</xdr:col>
      <xdr:colOff>885826</xdr:colOff>
      <xdr:row>1</xdr:row>
      <xdr:rowOff>704850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SpPr txBox="1"/>
      </xdr:nvSpPr>
      <xdr:spPr>
        <a:xfrm>
          <a:off x="2705101" y="876300"/>
          <a:ext cx="609600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Finance</a:t>
          </a:r>
        </a:p>
      </xdr:txBody>
    </xdr:sp>
    <xdr:clientData/>
  </xdr:twoCellAnchor>
  <xdr:twoCellAnchor>
    <xdr:from>
      <xdr:col>12</xdr:col>
      <xdr:colOff>819150</xdr:colOff>
      <xdr:row>1</xdr:row>
      <xdr:rowOff>438150</xdr:rowOff>
    </xdr:from>
    <xdr:to>
      <xdr:col>14</xdr:col>
      <xdr:colOff>19050</xdr:colOff>
      <xdr:row>1</xdr:row>
      <xdr:rowOff>704850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SpPr txBox="1"/>
      </xdr:nvSpPr>
      <xdr:spPr>
        <a:xfrm>
          <a:off x="16135350" y="876300"/>
          <a:ext cx="790575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31-Jul-2019</a:t>
          </a:r>
        </a:p>
      </xdr:txBody>
    </xdr:sp>
    <xdr:clientData/>
  </xdr:twoCellAnchor>
  <xdr:twoCellAnchor>
    <xdr:from>
      <xdr:col>12</xdr:col>
      <xdr:colOff>1</xdr:colOff>
      <xdr:row>1</xdr:row>
      <xdr:rowOff>438150</xdr:rowOff>
    </xdr:from>
    <xdr:to>
      <xdr:col>13</xdr:col>
      <xdr:colOff>19050</xdr:colOff>
      <xdr:row>1</xdr:row>
      <xdr:rowOff>704850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SpPr txBox="1"/>
      </xdr:nvSpPr>
      <xdr:spPr>
        <a:xfrm>
          <a:off x="13620751" y="876300"/>
          <a:ext cx="847724" cy="266700"/>
        </a:xfrm>
        <a:prstGeom prst="rect">
          <a:avLst/>
        </a:prstGeom>
        <a:solidFill>
          <a:srgbClr val="E0DED9"/>
        </a:solidFill>
        <a:ln w="9525" cmpd="sng">
          <a:noFill/>
        </a:ln>
        <a:effectLst>
          <a:softEdge rad="63500"/>
        </a:effec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000"/>
            <a:t>01-Aug-2018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DEPTSERV\RA%20Development\Departmental%20Projects\New%20Forms\Departmental%20Project%20Setup%20Form%20v1.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OJECT"/>
      <sheetName val="TOP TASKS"/>
      <sheetName val="SUB TASKS"/>
      <sheetName val="BUDGET"/>
      <sheetName val="LOOKUPS"/>
    </sheetNames>
    <sheetDataSet>
      <sheetData sheetId="0"/>
      <sheetData sheetId="1"/>
      <sheetData sheetId="2"/>
      <sheetData sheetId="3"/>
      <sheetData sheetId="4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0000000}" name="tblDetailedChanges" displayName="tblDetailedChanges" ref="A2:AE200" totalsRowShown="0" headerRowDxfId="33" dataDxfId="32" tableBorderDxfId="31">
  <autoFilter ref="A2:AE200" xr:uid="{00000000-0009-0000-0100-00000A000000}"/>
  <tableColumns count="31">
    <tableColumn id="1" xr3:uid="{00000000-0010-0000-0000-000001000000}" name="Change" dataDxfId="30"/>
    <tableColumn id="2" xr3:uid="{00000000-0010-0000-0000-000002000000}" name="Dep't Code" dataDxfId="29"/>
    <tableColumn id="29" xr3:uid="{00000000-0010-0000-0000-00001D000000}" name="Org (this field will auto-populate)" dataDxfId="28">
      <calculatedColumnFormula>IF(tblDetailedChanges[[#This Row],[Dep''t Code]]="","",VLOOKUP(tblDetailedChanges[[#This Row],[Dep''t Code]],Table1[],2,0))</calculatedColumnFormula>
    </tableColumn>
    <tableColumn id="3" xr3:uid="{00000000-0010-0000-0000-000003000000}" name="Top Task Number" dataDxfId="27"/>
    <tableColumn id="4" xr3:uid="{00000000-0010-0000-0000-000004000000}" name="Top Task Name" dataDxfId="26"/>
    <tableColumn id="5" xr3:uid="{00000000-0010-0000-0000-000005000000}" name="Top Task Manager" dataDxfId="25"/>
    <tableColumn id="6" xr3:uid="{00000000-0010-0000-0000-000006000000}" name="Requisition Approver" dataDxfId="24"/>
    <tableColumn id="7" xr3:uid="{00000000-0010-0000-0000-000007000000}" name="Top Task Start Date" dataDxfId="23"/>
    <tableColumn id="8" xr3:uid="{00000000-0010-0000-0000-000008000000}" name="Top Task End Date" dataDxfId="22"/>
    <tableColumn id="9" xr3:uid="{00000000-0010-0000-0000-000009000000}" name="Sub Task Number" dataDxfId="21"/>
    <tableColumn id="10" xr3:uid="{00000000-0010-0000-0000-00000A000000}" name="Sub Task Name" dataDxfId="20"/>
    <tableColumn id="11" xr3:uid="{00000000-0010-0000-0000-00000B000000}" name="Sub Task Description" dataDxfId="19"/>
    <tableColumn id="31" xr3:uid="{00000000-0010-0000-0000-00001F000000}" name="Sub Task Start Date" dataDxfId="18"/>
    <tableColumn id="30" xr3:uid="{00000000-0010-0000-0000-00001E000000}" name="Sub Task End Date" dataDxfId="17"/>
    <tableColumn id="12" xr3:uid="{00000000-0010-0000-0000-00000C000000}" name="Budget Resource" dataDxfId="16"/>
    <tableColumn id="13" xr3:uid="{00000000-0010-0000-0000-00000D000000}" name="Budget Change" dataDxfId="15"/>
    <tableColumn id="14" xr3:uid="{00000000-0010-0000-0000-00000E000000}" name="New Top Task Flag" dataDxfId="14">
      <calculatedColumnFormula>tblDetailedChanges[[#This Row],[Change]]=LOOKUPS!$K$2</calculatedColumnFormula>
    </tableColumn>
    <tableColumn id="15" xr3:uid="{00000000-0010-0000-0000-00000F000000}" name="New Sub Task Flag" dataDxfId="13">
      <calculatedColumnFormula>tblDetailedChanges[[#This Row],[Change]]=LOOKUPS!$K$3</calculatedColumnFormula>
    </tableColumn>
    <tableColumn id="16" xr3:uid="{00000000-0010-0000-0000-000010000000}" name="Budget Change Flag" dataDxfId="12">
      <calculatedColumnFormula>tblDetailedChanges[[#This Row],[Change]]=LOOKUPS!$K$4</calculatedColumnFormula>
    </tableColumn>
    <tableColumn id="17" xr3:uid="{00000000-0010-0000-0000-000011000000}" name="DeptCode OK" dataDxfId="11">
      <calculatedColumnFormula>NOT(AND(tblDetailedChanges[[#This Row],[New Top Task Flag]],ISBLANK(tblDetailedChanges[[#This Row],[Dep''t Code]])))</calculatedColumnFormula>
    </tableColumn>
    <tableColumn id="18" xr3:uid="{00000000-0010-0000-0000-000012000000}" name="TopTaskNum OK" dataDxfId="10">
      <calculatedColumnFormula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calculatedColumnFormula>
    </tableColumn>
    <tableColumn id="19" xr3:uid="{00000000-0010-0000-0000-000013000000}" name="TopTaskName OK" dataDxfId="9">
      <calculatedColumnFormula>NOT(AND(tblDetailedChanges[[#This Row],[New Top Task Flag]],ISBLANK(tblDetailedChanges[[#This Row],[Top Task Name]])))</calculatedColumnFormula>
    </tableColumn>
    <tableColumn id="20" xr3:uid="{00000000-0010-0000-0000-000014000000}" name="TopTaskMan OK" dataDxfId="8">
      <calculatedColumnFormula>NOT(AND(tblDetailedChanges[[#This Row],[New Top Task Flag]],ISBLANK(tblDetailedChanges[[#This Row],[Top Task Manager]])))</calculatedColumnFormula>
    </tableColumn>
    <tableColumn id="21" xr3:uid="{00000000-0010-0000-0000-000015000000}" name="ReqApp OK" dataDxfId="7">
      <calculatedColumnFormula>NOT(AND(tblDetailedChanges[[#This Row],[New Top Task Flag]],ISBLANK(tblDetailedChanges[[#This Row],[Requisition Approver]])))</calculatedColumnFormula>
    </tableColumn>
    <tableColumn id="22" xr3:uid="{00000000-0010-0000-0000-000016000000}" name="StDate OK" dataDxfId="6">
      <calculatedColumnFormula>NOT(AND(tblDetailedChanges[[#This Row],[New Top Task Flag]],ISBLANK(tblDetailedChanges[[#This Row],[Top Task Start Date]])))</calculatedColumnFormula>
    </tableColumn>
    <tableColumn id="23" xr3:uid="{00000000-0010-0000-0000-000017000000}" name="EnDate OK" dataDxfId="5">
      <calculatedColumnFormula>NOT(AND(tblDetailedChanges[[#This Row],[New Top Task Flag]],ISBLANK(tblDetailedChanges[[#This Row],[Top Task End Date]])))</calculatedColumnFormula>
    </tableColumn>
    <tableColumn id="24" xr3:uid="{00000000-0010-0000-0000-000018000000}" name="SubTaskNum OK" dataDxfId="4">
      <calculatedColumnFormula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calculatedColumnFormula>
    </tableColumn>
    <tableColumn id="25" xr3:uid="{00000000-0010-0000-0000-000019000000}" name="SubTaskName OK" dataDxfId="3">
      <calculatedColumnFormula>NOT(AND(OR(tblDetailedChanges[[#This Row],[New Top Task Flag]],tblDetailedChanges[[#This Row],[New Sub Task Flag]]),ISBLANK(tblDetailedChanges[[#This Row],[Sub Task Name]])))</calculatedColumnFormula>
    </tableColumn>
    <tableColumn id="26" xr3:uid="{00000000-0010-0000-0000-00001A000000}" name="SubTaskDesc OK" dataDxfId="2">
      <calculatedColumnFormula>TRUE</calculatedColumnFormula>
    </tableColumn>
    <tableColumn id="27" xr3:uid="{00000000-0010-0000-0000-00001B000000}" name="BudRes OK" dataDxfId="1">
      <calculatedColumnFormula>NOT(AND(OR(tblDetailedChanges[[#This Row],[New Top Task Flag]],tblDetailedChanges[[#This Row],[New Sub Task Flag]],tblDetailedChanges[[#This Row],[Budget Change Flag]]),ISBLANK(tblDetailedChanges[[#This Row],[Budget Resource]])))</calculatedColumnFormula>
    </tableColumn>
    <tableColumn id="28" xr3:uid="{00000000-0010-0000-0000-00001C000000}" name="BudChan OK" dataDxfId="0">
      <calculatedColumnFormula>NOT(AND(OR(tblDetailedChanges[[#This Row],[New Top Task Flag]],tblDetailedChanges[[#This Row],[New Sub Task Flag]],tblDetailedChanges[[#This Row],[Budget Change Flag]]),ISBLANK(tblDetailedChanges[[#This Row],[Budget Change]])))</calculatedColumnFormula>
    </tableColumn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blTrueFalse" displayName="tblTrueFalse" ref="A1:A3" totalsRowShown="0">
  <autoFilter ref="A1:A3" xr:uid="{00000000-0009-0000-0100-000004000000}"/>
  <tableColumns count="1">
    <tableColumn id="1" xr3:uid="{00000000-0010-0000-0100-000001000000}" name="TrueFals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2000000}" name="tblBudgetResource" displayName="tblBudgetResource" ref="C1:C48" totalsRowShown="0">
  <autoFilter ref="C1:C48" xr:uid="{00000000-0009-0000-0100-000005000000}"/>
  <tableColumns count="1">
    <tableColumn id="1" xr3:uid="{00000000-0010-0000-0200-000001000000}" name="Budget Resourc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3000000}" name="tblTaskOwner" displayName="tblTaskOwner" ref="E1:E3" totalsRowShown="0">
  <autoFilter ref="E1:E3" xr:uid="{00000000-0009-0000-0100-000006000000}"/>
  <tableColumns count="1">
    <tableColumn id="1" xr3:uid="{00000000-0010-0000-0300-000001000000}" name="Task Owner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4000000}" name="tblBudgetaryControls" displayName="tblBudgetaryControls" ref="G1:G3" totalsRowShown="0">
  <autoFilter ref="G1:G3" xr:uid="{00000000-0009-0000-0100-000007000000}"/>
  <tableColumns count="1">
    <tableColumn id="1" xr3:uid="{00000000-0010-0000-0400-000001000000}" name="Budgetary Controls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5000000}" name="tblYesNo" displayName="tblYesNo" ref="I1:I3" totalsRowShown="0">
  <autoFilter ref="I1:I3" xr:uid="{00000000-0009-0000-0100-000008000000}"/>
  <tableColumns count="1">
    <tableColumn id="1" xr3:uid="{00000000-0010-0000-0500-000001000000}" name="YesNo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6000000}" name="tblChangeValidation" displayName="tblChangeValidation" ref="K1:K4" totalsRowShown="0">
  <autoFilter ref="K1:K4" xr:uid="{00000000-0009-0000-0100-000009000000}"/>
  <tableColumns count="1">
    <tableColumn id="1" xr3:uid="{00000000-0010-0000-0600-000001000000}" name="Changes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7000000}" name="Table1" displayName="Table1" ref="M1:N220" totalsRowShown="0">
  <autoFilter ref="M1:N220" xr:uid="{00000000-0009-0000-0100-000001000000}"/>
  <sortState xmlns:xlrd2="http://schemas.microsoft.com/office/spreadsheetml/2017/richdata2" ref="M2:N217">
    <sortCondition ref="M1:M217"/>
  </sortState>
  <tableColumns count="2">
    <tableColumn id="1" xr3:uid="{00000000-0010-0000-0700-000001000000}" name="Dept code"/>
    <tableColumn id="2" xr3:uid="{00000000-0010-0000-0700-000002000000}" name="Org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3.xml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2.xml"/><Relationship Id="rId5" Type="http://schemas.openxmlformats.org/officeDocument/2006/relationships/image" Target="../media/image1.emf"/><Relationship Id="rId4" Type="http://schemas.openxmlformats.org/officeDocument/2006/relationships/control" Target="../activeX/activeX1.xml"/><Relationship Id="rId9" Type="http://schemas.openxmlformats.org/officeDocument/2006/relationships/image" Target="../media/image3.emf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4.xml"/><Relationship Id="rId7" Type="http://schemas.openxmlformats.org/officeDocument/2006/relationships/table" Target="../tables/table8.xml"/><Relationship Id="rId2" Type="http://schemas.openxmlformats.org/officeDocument/2006/relationships/table" Target="../tables/table3.xml"/><Relationship Id="rId1" Type="http://schemas.openxmlformats.org/officeDocument/2006/relationships/table" Target="../tables/table2.xml"/><Relationship Id="rId6" Type="http://schemas.openxmlformats.org/officeDocument/2006/relationships/table" Target="../tables/table7.xml"/><Relationship Id="rId5" Type="http://schemas.openxmlformats.org/officeDocument/2006/relationships/table" Target="../tables/table6.xml"/><Relationship Id="rId4" Type="http://schemas.openxmlformats.org/officeDocument/2006/relationships/table" Target="../tables/table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AI16"/>
  <sheetViews>
    <sheetView tabSelected="1" workbookViewId="0"/>
  </sheetViews>
  <sheetFormatPr defaultColWidth="0" defaultRowHeight="15" zeroHeight="1" x14ac:dyDescent="0.25"/>
  <cols>
    <col min="1" max="32" width="5.7109375" style="3" customWidth="1"/>
    <col min="33" max="33" width="9" style="3" hidden="1" customWidth="1"/>
    <col min="34" max="34" width="9.140625" style="3" hidden="1" customWidth="1"/>
    <col min="35" max="35" width="20.42578125" style="3" hidden="1" customWidth="1"/>
    <col min="36" max="16384" width="9.140625" style="3" hidden="1"/>
  </cols>
  <sheetData>
    <row r="1" spans="1:35" s="2" customFormat="1" ht="35.1" customHeight="1" x14ac:dyDescent="0.25">
      <c r="A1" s="1" t="s">
        <v>67</v>
      </c>
      <c r="AF1" s="41" t="s">
        <v>539</v>
      </c>
    </row>
    <row r="2" spans="1:35" x14ac:dyDescent="0.25"/>
    <row r="3" spans="1:35" ht="30" customHeight="1" x14ac:dyDescent="0.25">
      <c r="E3" s="4" t="s">
        <v>75</v>
      </c>
      <c r="H3" s="5"/>
      <c r="L3" s="4"/>
      <c r="M3" s="14" t="s">
        <v>73</v>
      </c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7"/>
      <c r="Z3" s="15"/>
      <c r="AA3" s="15"/>
      <c r="AB3" s="15"/>
      <c r="AC3" s="15"/>
      <c r="AD3" s="15"/>
      <c r="AE3" s="16"/>
      <c r="AH3" s="6" t="b">
        <v>0</v>
      </c>
      <c r="AI3" s="7" t="s">
        <v>2</v>
      </c>
    </row>
    <row r="4" spans="1:35" ht="30" customHeight="1" x14ac:dyDescent="0.25">
      <c r="E4" s="4" t="s">
        <v>74</v>
      </c>
      <c r="H4" s="8"/>
      <c r="M4" s="42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43"/>
      <c r="AA4" s="43"/>
      <c r="AB4" s="43"/>
      <c r="AC4" s="43"/>
      <c r="AD4" s="43"/>
      <c r="AE4" s="44"/>
      <c r="AH4" s="6" t="b">
        <v>0</v>
      </c>
      <c r="AI4" s="7" t="s">
        <v>69</v>
      </c>
    </row>
    <row r="5" spans="1:35" ht="30" customHeight="1" x14ac:dyDescent="0.25">
      <c r="H5" s="5"/>
      <c r="M5" s="42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43"/>
      <c r="AA5" s="43"/>
      <c r="AB5" s="43"/>
      <c r="AC5" s="43"/>
      <c r="AD5" s="43"/>
      <c r="AE5" s="44"/>
      <c r="AH5" s="6" t="b">
        <v>0</v>
      </c>
      <c r="AI5" s="7" t="s">
        <v>68</v>
      </c>
    </row>
    <row r="6" spans="1:35" ht="30" customHeight="1" x14ac:dyDescent="0.25">
      <c r="A6" s="18"/>
      <c r="B6" s="15"/>
      <c r="C6" s="15"/>
      <c r="D6" s="15"/>
      <c r="E6" s="19" t="s">
        <v>0</v>
      </c>
      <c r="F6" s="57"/>
      <c r="G6" s="58"/>
      <c r="H6" s="58"/>
      <c r="I6" s="58"/>
      <c r="J6" s="58"/>
      <c r="K6" s="59"/>
      <c r="M6" s="42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43"/>
      <c r="AA6" s="43"/>
      <c r="AB6" s="43"/>
      <c r="AC6" s="43"/>
      <c r="AD6" s="43"/>
      <c r="AE6" s="44"/>
      <c r="AH6" s="6">
        <f>SUM(tblDetailedChanges[Budget Change])</f>
        <v>0</v>
      </c>
      <c r="AI6" s="7" t="s">
        <v>63</v>
      </c>
    </row>
    <row r="7" spans="1:35" ht="30" customHeight="1" x14ac:dyDescent="0.25">
      <c r="A7" s="20"/>
      <c r="E7" s="21" t="s">
        <v>1</v>
      </c>
      <c r="F7" s="57"/>
      <c r="G7" s="58"/>
      <c r="H7" s="58"/>
      <c r="I7" s="58"/>
      <c r="J7" s="58"/>
      <c r="K7" s="59"/>
      <c r="M7" s="42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43"/>
      <c r="AA7" s="43"/>
      <c r="AB7" s="43"/>
      <c r="AC7" s="43"/>
      <c r="AD7" s="43"/>
      <c r="AE7" s="44"/>
      <c r="AH7" s="9">
        <f>F8</f>
        <v>0</v>
      </c>
      <c r="AI7" s="3" t="s">
        <v>99</v>
      </c>
    </row>
    <row r="8" spans="1:35" ht="30" customHeight="1" x14ac:dyDescent="0.25">
      <c r="A8" s="20"/>
      <c r="E8" s="21" t="s">
        <v>3</v>
      </c>
      <c r="F8" s="60"/>
      <c r="G8" s="61"/>
      <c r="H8" s="61"/>
      <c r="I8" s="61"/>
      <c r="J8" s="61"/>
      <c r="K8" s="62"/>
      <c r="M8" s="42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43"/>
      <c r="AA8" s="43"/>
      <c r="AB8" s="43"/>
      <c r="AC8" s="43"/>
      <c r="AD8" s="43"/>
      <c r="AE8" s="44"/>
      <c r="AH8" s="9">
        <f>ROUND(AH6-AH7,2)</f>
        <v>0</v>
      </c>
      <c r="AI8" s="3" t="s">
        <v>100</v>
      </c>
    </row>
    <row r="9" spans="1:35" ht="30" customHeight="1" x14ac:dyDescent="0.25">
      <c r="A9" s="20"/>
      <c r="E9" s="21" t="s">
        <v>533</v>
      </c>
      <c r="F9" s="63"/>
      <c r="G9" s="64"/>
      <c r="H9" s="64"/>
      <c r="I9" s="64"/>
      <c r="J9" s="64"/>
      <c r="K9" s="65"/>
      <c r="M9" s="42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43"/>
      <c r="AA9" s="43"/>
      <c r="AB9" s="43"/>
      <c r="AC9" s="43"/>
      <c r="AD9" s="43"/>
      <c r="AE9" s="44"/>
    </row>
    <row r="10" spans="1:35" ht="30" customHeight="1" x14ac:dyDescent="0.25">
      <c r="A10" s="22"/>
      <c r="B10" s="23"/>
      <c r="C10" s="23"/>
      <c r="D10" s="23"/>
      <c r="E10" s="24" t="s">
        <v>534</v>
      </c>
      <c r="F10" s="63"/>
      <c r="G10" s="64"/>
      <c r="H10" s="64"/>
      <c r="I10" s="64"/>
      <c r="J10" s="64"/>
      <c r="K10" s="65"/>
      <c r="M10" s="45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7"/>
    </row>
    <row r="11" spans="1:35" ht="30" customHeight="1" x14ac:dyDescent="0.25">
      <c r="E11" s="4"/>
      <c r="F11" s="10"/>
      <c r="G11" s="10"/>
      <c r="H11" s="10"/>
      <c r="I11" s="10"/>
      <c r="J11" s="10"/>
      <c r="K11" s="10"/>
    </row>
    <row r="12" spans="1:35" ht="30" customHeight="1" x14ac:dyDescent="0.25">
      <c r="F12" s="48" t="s">
        <v>71</v>
      </c>
      <c r="G12" s="49"/>
      <c r="H12" s="49"/>
      <c r="I12" s="49"/>
      <c r="J12" s="49"/>
      <c r="K12" s="50"/>
      <c r="L12" s="48" t="s">
        <v>72</v>
      </c>
      <c r="M12" s="49"/>
      <c r="N12" s="49"/>
      <c r="O12" s="49"/>
      <c r="P12" s="49"/>
      <c r="Q12" s="50"/>
      <c r="S12" s="14" t="s">
        <v>101</v>
      </c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6"/>
    </row>
    <row r="13" spans="1:35" ht="30" customHeight="1" x14ac:dyDescent="0.25">
      <c r="A13" s="18"/>
      <c r="B13" s="15"/>
      <c r="C13" s="15"/>
      <c r="D13" s="15"/>
      <c r="E13" s="19" t="s">
        <v>70</v>
      </c>
      <c r="F13" s="51"/>
      <c r="G13" s="52"/>
      <c r="H13" s="52"/>
      <c r="I13" s="52"/>
      <c r="J13" s="52"/>
      <c r="K13" s="53"/>
      <c r="L13" s="54"/>
      <c r="M13" s="55"/>
      <c r="N13" s="55"/>
      <c r="O13" s="55"/>
      <c r="P13" s="55"/>
      <c r="Q13" s="56"/>
      <c r="S13" s="66"/>
      <c r="T13" s="67"/>
      <c r="U13" s="67"/>
      <c r="V13" s="67"/>
      <c r="W13" s="67"/>
      <c r="X13" s="67"/>
      <c r="Y13" s="67"/>
      <c r="Z13" s="67"/>
      <c r="AA13" s="67"/>
      <c r="AB13" s="67"/>
      <c r="AC13" s="67"/>
      <c r="AD13" s="67"/>
      <c r="AE13" s="68"/>
    </row>
    <row r="14" spans="1:35" ht="30" customHeight="1" x14ac:dyDescent="0.25">
      <c r="A14" s="22"/>
      <c r="B14" s="23"/>
      <c r="C14" s="23"/>
      <c r="D14" s="23"/>
      <c r="E14" s="24" t="s">
        <v>103</v>
      </c>
      <c r="F14" s="51"/>
      <c r="G14" s="52"/>
      <c r="H14" s="52"/>
      <c r="I14" s="52"/>
      <c r="J14" s="52"/>
      <c r="K14" s="53"/>
      <c r="L14" s="54"/>
      <c r="M14" s="55"/>
      <c r="N14" s="55"/>
      <c r="O14" s="55"/>
      <c r="P14" s="55"/>
      <c r="Q14" s="56"/>
      <c r="S14" s="69"/>
      <c r="T14" s="70"/>
      <c r="U14" s="70"/>
      <c r="V14" s="70"/>
      <c r="W14" s="70"/>
      <c r="X14" s="70"/>
      <c r="Y14" s="70"/>
      <c r="Z14" s="70"/>
      <c r="AA14" s="70"/>
      <c r="AB14" s="70"/>
      <c r="AC14" s="70"/>
      <c r="AD14" s="70"/>
      <c r="AE14" s="71"/>
    </row>
    <row r="15" spans="1:35" x14ac:dyDescent="0.25"/>
    <row r="16" spans="1:35" s="12" customFormat="1" ht="30" customHeight="1" x14ac:dyDescent="0.25">
      <c r="A16" s="11" t="s">
        <v>535</v>
      </c>
      <c r="E16" s="13"/>
      <c r="AF16" s="13" t="s">
        <v>542</v>
      </c>
    </row>
  </sheetData>
  <sheetProtection sheet="1" objects="1" scenarios="1"/>
  <mergeCells count="13">
    <mergeCell ref="M4:AE10"/>
    <mergeCell ref="L12:Q12"/>
    <mergeCell ref="F12:K12"/>
    <mergeCell ref="F14:K14"/>
    <mergeCell ref="F13:K13"/>
    <mergeCell ref="L14:Q14"/>
    <mergeCell ref="L13:Q13"/>
    <mergeCell ref="F6:K6"/>
    <mergeCell ref="F7:K7"/>
    <mergeCell ref="F8:K8"/>
    <mergeCell ref="F9:K9"/>
    <mergeCell ref="F10:K10"/>
    <mergeCell ref="S13:AE14"/>
  </mergeCells>
  <conditionalFormatting sqref="F8:H8">
    <cfRule type="expression" dxfId="45" priority="47">
      <formula>AH8&lt;&gt;0</formula>
    </cfRule>
    <cfRule type="expression" dxfId="44" priority="50">
      <formula>OR(AH5,AH4)</formula>
    </cfRule>
  </conditionalFormatting>
  <conditionalFormatting sqref="F9:H11">
    <cfRule type="expression" dxfId="43" priority="48">
      <formula>AH$3</formula>
    </cfRule>
  </conditionalFormatting>
  <conditionalFormatting sqref="F13:K14">
    <cfRule type="expression" dxfId="42" priority="5">
      <formula>F13="Name"</formula>
    </cfRule>
  </conditionalFormatting>
  <conditionalFormatting sqref="I9:K11">
    <cfRule type="expression" dxfId="41" priority="46">
      <formula>#REF!</formula>
    </cfRule>
  </conditionalFormatting>
  <conditionalFormatting sqref="L13:Q14">
    <cfRule type="expression" dxfId="40" priority="2">
      <formula>L13="Date"</formula>
    </cfRule>
  </conditionalFormatting>
  <conditionalFormatting sqref="Y3">
    <cfRule type="expression" dxfId="39" priority="12">
      <formula>Y3="No validation errors"</formula>
    </cfRule>
    <cfRule type="expression" dxfId="38" priority="13">
      <formula>Y3&lt;&gt;""</formula>
    </cfRule>
  </conditionalFormatting>
  <dataValidations count="2">
    <dataValidation type="decimal" allowBlank="1" showInputMessage="1" showErrorMessage="1" sqref="F8:K8" xr:uid="{00000000-0002-0000-0000-000000000000}">
      <formula1>-999999999999</formula1>
      <formula2>999999999999</formula2>
    </dataValidation>
    <dataValidation type="date" operator="greaterThanOrEqual" allowBlank="1" showInputMessage="1" showErrorMessage="1" sqref="F9:K9 F10:K10 L13:Q13 L14:Q14" xr:uid="{00000000-0002-0000-0000-000001000000}">
      <formula1>36526</formula1>
    </dataValidation>
  </dataValidations>
  <pageMargins left="0.7" right="0.7" top="0.75" bottom="0.75" header="0.3" footer="0.3"/>
  <pageSetup paperSize="9" scale="71" orientation="landscape" r:id="rId1"/>
  <drawing r:id="rId2"/>
  <legacyDrawing r:id="rId3"/>
  <controls>
    <mc:AlternateContent xmlns:mc="http://schemas.openxmlformats.org/markup-compatibility/2006">
      <mc:Choice Requires="x14">
        <control shapeId="1030" r:id="rId4" name="CheckBox3">
          <controlPr defaultSize="0" autoLine="0" linkedCell="AH5" r:id="rId5">
            <anchor moveWithCells="1">
              <from>
                <xdr:col>5</xdr:col>
                <xdr:colOff>257175</xdr:colOff>
                <xdr:row>3</xdr:row>
                <xdr:rowOff>314325</xdr:rowOff>
              </from>
              <to>
                <xdr:col>9</xdr:col>
                <xdr:colOff>323850</xdr:colOff>
                <xdr:row>4</xdr:row>
                <xdr:rowOff>304800</xdr:rowOff>
              </to>
            </anchor>
          </controlPr>
        </control>
      </mc:Choice>
      <mc:Fallback>
        <control shapeId="1030" r:id="rId4" name="CheckBox3"/>
      </mc:Fallback>
    </mc:AlternateContent>
    <mc:AlternateContent xmlns:mc="http://schemas.openxmlformats.org/markup-compatibility/2006">
      <mc:Choice Requires="x14">
        <control shapeId="1029" r:id="rId6" name="CheckBox2">
          <controlPr defaultSize="0" autoLine="0" linkedCell="AH4" r:id="rId7">
            <anchor moveWithCells="1">
              <from>
                <xdr:col>5</xdr:col>
                <xdr:colOff>257175</xdr:colOff>
                <xdr:row>2</xdr:row>
                <xdr:rowOff>371475</xdr:rowOff>
              </from>
              <to>
                <xdr:col>9</xdr:col>
                <xdr:colOff>323850</xdr:colOff>
                <xdr:row>3</xdr:row>
                <xdr:rowOff>361950</xdr:rowOff>
              </to>
            </anchor>
          </controlPr>
        </control>
      </mc:Choice>
      <mc:Fallback>
        <control shapeId="1029" r:id="rId6" name="CheckBox2"/>
      </mc:Fallback>
    </mc:AlternateContent>
    <mc:AlternateContent xmlns:mc="http://schemas.openxmlformats.org/markup-compatibility/2006">
      <mc:Choice Requires="x14">
        <control shapeId="1028" r:id="rId8" name="CheckBox1">
          <controlPr defaultSize="0" autoLine="0" linkedCell="AH3" r:id="rId9">
            <anchor moveWithCells="1">
              <from>
                <xdr:col>5</xdr:col>
                <xdr:colOff>257175</xdr:colOff>
                <xdr:row>2</xdr:row>
                <xdr:rowOff>47625</xdr:rowOff>
              </from>
              <to>
                <xdr:col>9</xdr:col>
                <xdr:colOff>323850</xdr:colOff>
                <xdr:row>3</xdr:row>
                <xdr:rowOff>38100</xdr:rowOff>
              </to>
            </anchor>
          </controlPr>
        </control>
      </mc:Choice>
      <mc:Fallback>
        <control shapeId="1028" r:id="rId8" name="CheckBox1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K200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O3" sqref="O3"/>
    </sheetView>
  </sheetViews>
  <sheetFormatPr defaultColWidth="0" defaultRowHeight="15" zeroHeight="1" x14ac:dyDescent="0.25"/>
  <cols>
    <col min="1" max="1" width="25.7109375" style="33" customWidth="1"/>
    <col min="2" max="2" width="10.7109375" style="33" customWidth="1"/>
    <col min="3" max="3" width="17.85546875" style="29" customWidth="1"/>
    <col min="4" max="4" width="10.7109375" style="33" customWidth="1"/>
    <col min="5" max="5" width="19" style="33" customWidth="1"/>
    <col min="6" max="6" width="21.5703125" style="33" customWidth="1"/>
    <col min="7" max="7" width="25.7109375" style="33" customWidth="1"/>
    <col min="8" max="9" width="12.7109375" style="38" customWidth="1"/>
    <col min="10" max="10" width="10.7109375" style="33" customWidth="1"/>
    <col min="11" max="11" width="20.7109375" style="33" customWidth="1"/>
    <col min="12" max="12" width="16.140625" style="33" customWidth="1"/>
    <col min="13" max="13" width="12.42578125" style="33" customWidth="1"/>
    <col min="14" max="14" width="11.7109375" style="40" customWidth="1"/>
    <col min="15" max="15" width="24.42578125" style="30" customWidth="1"/>
    <col min="16" max="16" width="13.85546875" style="30" customWidth="1"/>
    <col min="17" max="16384" width="9.140625" style="30" hidden="1"/>
  </cols>
  <sheetData>
    <row r="1" spans="1:37" s="26" customFormat="1" ht="35.1" customHeight="1" x14ac:dyDescent="0.25">
      <c r="A1" s="31" t="s">
        <v>67</v>
      </c>
      <c r="B1" s="34"/>
      <c r="C1" s="25"/>
      <c r="D1" s="34"/>
      <c r="E1" s="34"/>
      <c r="F1" s="34"/>
      <c r="G1" s="34"/>
      <c r="H1" s="35"/>
      <c r="I1" s="35"/>
      <c r="J1" s="34"/>
      <c r="K1" s="34"/>
      <c r="L1" s="34"/>
      <c r="M1" s="34"/>
      <c r="N1" s="36"/>
      <c r="AK1" s="27"/>
    </row>
    <row r="2" spans="1:37" s="28" customFormat="1" ht="69.95" customHeight="1" x14ac:dyDescent="0.25">
      <c r="A2" s="32" t="s">
        <v>76</v>
      </c>
      <c r="B2" s="32" t="s">
        <v>77</v>
      </c>
      <c r="C2" s="28" t="s">
        <v>496</v>
      </c>
      <c r="D2" s="32" t="s">
        <v>4</v>
      </c>
      <c r="E2" s="32" t="s">
        <v>78</v>
      </c>
      <c r="F2" s="32" t="s">
        <v>79</v>
      </c>
      <c r="G2" s="32" t="s">
        <v>80</v>
      </c>
      <c r="H2" s="37" t="s">
        <v>498</v>
      </c>
      <c r="I2" s="37" t="s">
        <v>499</v>
      </c>
      <c r="J2" s="32" t="s">
        <v>5</v>
      </c>
      <c r="K2" s="32" t="s">
        <v>81</v>
      </c>
      <c r="L2" s="32" t="s">
        <v>82</v>
      </c>
      <c r="M2" s="32" t="s">
        <v>500</v>
      </c>
      <c r="N2" s="32" t="s">
        <v>501</v>
      </c>
      <c r="O2" s="32" t="s">
        <v>10</v>
      </c>
      <c r="P2" s="32" t="s">
        <v>7</v>
      </c>
      <c r="Q2" s="28" t="s">
        <v>84</v>
      </c>
      <c r="R2" s="28" t="s">
        <v>85</v>
      </c>
      <c r="S2" s="28" t="s">
        <v>86</v>
      </c>
      <c r="T2" s="28" t="s">
        <v>88</v>
      </c>
      <c r="U2" s="28" t="s">
        <v>87</v>
      </c>
      <c r="V2" s="28" t="s">
        <v>89</v>
      </c>
      <c r="W2" s="28" t="s">
        <v>90</v>
      </c>
      <c r="X2" s="28" t="s">
        <v>91</v>
      </c>
      <c r="Y2" s="28" t="s">
        <v>92</v>
      </c>
      <c r="Z2" s="28" t="s">
        <v>93</v>
      </c>
      <c r="AA2" s="28" t="s">
        <v>94</v>
      </c>
      <c r="AB2" s="28" t="s">
        <v>95</v>
      </c>
      <c r="AC2" s="28" t="s">
        <v>96</v>
      </c>
      <c r="AD2" s="28" t="s">
        <v>97</v>
      </c>
      <c r="AE2" s="28" t="s">
        <v>98</v>
      </c>
    </row>
    <row r="3" spans="1:37" x14ac:dyDescent="0.25">
      <c r="C3" s="29" t="str">
        <f>IF(tblDetailedChanges[[#This Row],[Dep''t Code]]="","",VLOOKUP(tblDetailedChanges[[#This Row],[Dep''t Code]],Table1[],2,0))</f>
        <v/>
      </c>
      <c r="M3" s="38"/>
      <c r="N3" s="38"/>
      <c r="O3" s="33"/>
      <c r="P3" s="39"/>
      <c r="Q3" s="30" t="b">
        <f>tblDetailedChanges[[#This Row],[Change]]=LOOKUPS!$K$2</f>
        <v>0</v>
      </c>
      <c r="R3" s="30" t="b">
        <f>tblDetailedChanges[[#This Row],[Change]]=LOOKUPS!$K$3</f>
        <v>0</v>
      </c>
      <c r="S3" s="30" t="b">
        <f>tblDetailedChanges[[#This Row],[Change]]=LOOKUPS!$K$4</f>
        <v>0</v>
      </c>
      <c r="T3" s="30" t="b">
        <f>NOT(AND(tblDetailedChanges[[#This Row],[New Top Task Flag]],ISBLANK(tblDetailedChanges[[#This Row],[Dep''t Code]])))</f>
        <v>1</v>
      </c>
      <c r="U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" s="30" t="b">
        <f>NOT(AND(tblDetailedChanges[[#This Row],[New Top Task Flag]],ISBLANK(tblDetailedChanges[[#This Row],[Top Task Name]])))</f>
        <v>1</v>
      </c>
      <c r="W3" s="30" t="b">
        <f>NOT(AND(tblDetailedChanges[[#This Row],[New Top Task Flag]],ISBLANK(tblDetailedChanges[[#This Row],[Top Task Manager]])))</f>
        <v>1</v>
      </c>
      <c r="X3" s="30" t="b">
        <f>NOT(AND(tblDetailedChanges[[#This Row],[New Top Task Flag]],ISBLANK(tblDetailedChanges[[#This Row],[Requisition Approver]])))</f>
        <v>1</v>
      </c>
      <c r="Y3" s="30" t="b">
        <f>NOT(AND(tblDetailedChanges[[#This Row],[New Top Task Flag]],ISBLANK(tblDetailedChanges[[#This Row],[Top Task Start Date]])))</f>
        <v>1</v>
      </c>
      <c r="Z3" s="30" t="b">
        <f>NOT(AND(tblDetailedChanges[[#This Row],[New Top Task Flag]],ISBLANK(tblDetailedChanges[[#This Row],[Top Task End Date]])))</f>
        <v>1</v>
      </c>
      <c r="AA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" s="30" t="b">
        <f>NOT(AND(OR(tblDetailedChanges[[#This Row],[New Top Task Flag]],tblDetailedChanges[[#This Row],[New Sub Task Flag]]),ISBLANK(tblDetailedChanges[[#This Row],[Sub Task Name]])))</f>
        <v>1</v>
      </c>
      <c r="AC3" s="30" t="b">
        <f>TRUE</f>
        <v>1</v>
      </c>
      <c r="AD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" spans="1:37" x14ac:dyDescent="0.25">
      <c r="C4" s="29" t="str">
        <f>IF(tblDetailedChanges[[#This Row],[Dep''t Code]]="","",VLOOKUP(tblDetailedChanges[[#This Row],[Dep''t Code]],Table1[],2,0))</f>
        <v/>
      </c>
      <c r="M4" s="38"/>
      <c r="N4" s="38"/>
      <c r="O4" s="33"/>
      <c r="P4" s="39"/>
      <c r="Q4" s="30" t="b">
        <f>tblDetailedChanges[[#This Row],[Change]]=LOOKUPS!$K$2</f>
        <v>0</v>
      </c>
      <c r="R4" s="30" t="b">
        <f>tblDetailedChanges[[#This Row],[Change]]=LOOKUPS!$K$3</f>
        <v>0</v>
      </c>
      <c r="S4" s="30" t="b">
        <f>tblDetailedChanges[[#This Row],[Change]]=LOOKUPS!$K$4</f>
        <v>0</v>
      </c>
      <c r="T4" s="30" t="b">
        <f>NOT(AND(tblDetailedChanges[[#This Row],[New Top Task Flag]],ISBLANK(tblDetailedChanges[[#This Row],[Dep''t Code]])))</f>
        <v>1</v>
      </c>
      <c r="U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" s="30" t="b">
        <f>NOT(AND(tblDetailedChanges[[#This Row],[New Top Task Flag]],ISBLANK(tblDetailedChanges[[#This Row],[Top Task Name]])))</f>
        <v>1</v>
      </c>
      <c r="W4" s="30" t="b">
        <f>NOT(AND(tblDetailedChanges[[#This Row],[New Top Task Flag]],ISBLANK(tblDetailedChanges[[#This Row],[Top Task Manager]])))</f>
        <v>1</v>
      </c>
      <c r="X4" s="30" t="b">
        <f>NOT(AND(tblDetailedChanges[[#This Row],[New Top Task Flag]],ISBLANK(tblDetailedChanges[[#This Row],[Requisition Approver]])))</f>
        <v>1</v>
      </c>
      <c r="Y4" s="30" t="b">
        <f>NOT(AND(tblDetailedChanges[[#This Row],[New Top Task Flag]],ISBLANK(tblDetailedChanges[[#This Row],[Top Task Start Date]])))</f>
        <v>1</v>
      </c>
      <c r="Z4" s="30" t="b">
        <f>NOT(AND(tblDetailedChanges[[#This Row],[New Top Task Flag]],ISBLANK(tblDetailedChanges[[#This Row],[Top Task End Date]])))</f>
        <v>1</v>
      </c>
      <c r="AA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" s="30" t="b">
        <f>NOT(AND(OR(tblDetailedChanges[[#This Row],[New Top Task Flag]],tblDetailedChanges[[#This Row],[New Sub Task Flag]]),ISBLANK(tblDetailedChanges[[#This Row],[Sub Task Name]])))</f>
        <v>1</v>
      </c>
      <c r="AC4" s="30" t="b">
        <f>TRUE</f>
        <v>1</v>
      </c>
      <c r="AD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" spans="1:37" x14ac:dyDescent="0.25">
      <c r="C5" s="29" t="str">
        <f>IF(tblDetailedChanges[[#This Row],[Dep''t Code]]="","",VLOOKUP(tblDetailedChanges[[#This Row],[Dep''t Code]],Table1[],2,0))</f>
        <v/>
      </c>
      <c r="M5" s="38"/>
      <c r="N5" s="38"/>
      <c r="O5" s="33"/>
      <c r="P5" s="39"/>
      <c r="Q5" s="30" t="b">
        <f>tblDetailedChanges[[#This Row],[Change]]=LOOKUPS!$K$2</f>
        <v>0</v>
      </c>
      <c r="R5" s="30" t="b">
        <f>tblDetailedChanges[[#This Row],[Change]]=LOOKUPS!$K$3</f>
        <v>0</v>
      </c>
      <c r="S5" s="30" t="b">
        <f>tblDetailedChanges[[#This Row],[Change]]=LOOKUPS!$K$4</f>
        <v>0</v>
      </c>
      <c r="T5" s="30" t="b">
        <f>NOT(AND(tblDetailedChanges[[#This Row],[New Top Task Flag]],ISBLANK(tblDetailedChanges[[#This Row],[Dep''t Code]])))</f>
        <v>1</v>
      </c>
      <c r="U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" s="30" t="b">
        <f>NOT(AND(tblDetailedChanges[[#This Row],[New Top Task Flag]],ISBLANK(tblDetailedChanges[[#This Row],[Top Task Name]])))</f>
        <v>1</v>
      </c>
      <c r="W5" s="30" t="b">
        <f>NOT(AND(tblDetailedChanges[[#This Row],[New Top Task Flag]],ISBLANK(tblDetailedChanges[[#This Row],[Top Task Manager]])))</f>
        <v>1</v>
      </c>
      <c r="X5" s="30" t="b">
        <f>NOT(AND(tblDetailedChanges[[#This Row],[New Top Task Flag]],ISBLANK(tblDetailedChanges[[#This Row],[Requisition Approver]])))</f>
        <v>1</v>
      </c>
      <c r="Y5" s="30" t="b">
        <f>NOT(AND(tblDetailedChanges[[#This Row],[New Top Task Flag]],ISBLANK(tblDetailedChanges[[#This Row],[Top Task Start Date]])))</f>
        <v>1</v>
      </c>
      <c r="Z5" s="30" t="b">
        <f>NOT(AND(tblDetailedChanges[[#This Row],[New Top Task Flag]],ISBLANK(tblDetailedChanges[[#This Row],[Top Task End Date]])))</f>
        <v>1</v>
      </c>
      <c r="AA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" s="30" t="b">
        <f>NOT(AND(OR(tblDetailedChanges[[#This Row],[New Top Task Flag]],tblDetailedChanges[[#This Row],[New Sub Task Flag]]),ISBLANK(tblDetailedChanges[[#This Row],[Sub Task Name]])))</f>
        <v>1</v>
      </c>
      <c r="AC5" s="30" t="b">
        <f>TRUE</f>
        <v>1</v>
      </c>
      <c r="AD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" spans="1:37" x14ac:dyDescent="0.25">
      <c r="C6" s="29" t="str">
        <f>IF(tblDetailedChanges[[#This Row],[Dep''t Code]]="","",VLOOKUP(tblDetailedChanges[[#This Row],[Dep''t Code]],Table1[],2,0))</f>
        <v/>
      </c>
      <c r="M6" s="38"/>
      <c r="N6" s="38"/>
      <c r="O6" s="33"/>
      <c r="P6" s="39"/>
      <c r="Q6" s="30" t="b">
        <f>tblDetailedChanges[[#This Row],[Change]]=LOOKUPS!$K$2</f>
        <v>0</v>
      </c>
      <c r="R6" s="30" t="b">
        <f>tblDetailedChanges[[#This Row],[Change]]=LOOKUPS!$K$3</f>
        <v>0</v>
      </c>
      <c r="S6" s="30" t="b">
        <f>tblDetailedChanges[[#This Row],[Change]]=LOOKUPS!$K$4</f>
        <v>0</v>
      </c>
      <c r="T6" s="30" t="b">
        <f>NOT(AND(tblDetailedChanges[[#This Row],[New Top Task Flag]],ISBLANK(tblDetailedChanges[[#This Row],[Dep''t Code]])))</f>
        <v>1</v>
      </c>
      <c r="U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" s="30" t="b">
        <f>NOT(AND(tblDetailedChanges[[#This Row],[New Top Task Flag]],ISBLANK(tblDetailedChanges[[#This Row],[Top Task Name]])))</f>
        <v>1</v>
      </c>
      <c r="W6" s="30" t="b">
        <f>NOT(AND(tblDetailedChanges[[#This Row],[New Top Task Flag]],ISBLANK(tblDetailedChanges[[#This Row],[Top Task Manager]])))</f>
        <v>1</v>
      </c>
      <c r="X6" s="30" t="b">
        <f>NOT(AND(tblDetailedChanges[[#This Row],[New Top Task Flag]],ISBLANK(tblDetailedChanges[[#This Row],[Requisition Approver]])))</f>
        <v>1</v>
      </c>
      <c r="Y6" s="30" t="b">
        <f>NOT(AND(tblDetailedChanges[[#This Row],[New Top Task Flag]],ISBLANK(tblDetailedChanges[[#This Row],[Top Task Start Date]])))</f>
        <v>1</v>
      </c>
      <c r="Z6" s="30" t="b">
        <f>NOT(AND(tblDetailedChanges[[#This Row],[New Top Task Flag]],ISBLANK(tblDetailedChanges[[#This Row],[Top Task End Date]])))</f>
        <v>1</v>
      </c>
      <c r="AA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" s="30" t="b">
        <f>NOT(AND(OR(tblDetailedChanges[[#This Row],[New Top Task Flag]],tblDetailedChanges[[#This Row],[New Sub Task Flag]]),ISBLANK(tblDetailedChanges[[#This Row],[Sub Task Name]])))</f>
        <v>1</v>
      </c>
      <c r="AC6" s="30" t="b">
        <f>TRUE</f>
        <v>1</v>
      </c>
      <c r="AD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" spans="1:37" x14ac:dyDescent="0.25">
      <c r="C7" s="29" t="str">
        <f>IF(tblDetailedChanges[[#This Row],[Dep''t Code]]="","",VLOOKUP(tblDetailedChanges[[#This Row],[Dep''t Code]],Table1[],2,0))</f>
        <v/>
      </c>
      <c r="M7" s="38"/>
      <c r="N7" s="38"/>
      <c r="O7" s="33"/>
      <c r="P7" s="39"/>
      <c r="Q7" s="30" t="b">
        <f>tblDetailedChanges[[#This Row],[Change]]=LOOKUPS!$K$2</f>
        <v>0</v>
      </c>
      <c r="R7" s="30" t="b">
        <f>tblDetailedChanges[[#This Row],[Change]]=LOOKUPS!$K$3</f>
        <v>0</v>
      </c>
      <c r="S7" s="30" t="b">
        <f>tblDetailedChanges[[#This Row],[Change]]=LOOKUPS!$K$4</f>
        <v>0</v>
      </c>
      <c r="T7" s="30" t="b">
        <f>NOT(AND(tblDetailedChanges[[#This Row],[New Top Task Flag]],ISBLANK(tblDetailedChanges[[#This Row],[Dep''t Code]])))</f>
        <v>1</v>
      </c>
      <c r="U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" s="30" t="b">
        <f>NOT(AND(tblDetailedChanges[[#This Row],[New Top Task Flag]],ISBLANK(tblDetailedChanges[[#This Row],[Top Task Name]])))</f>
        <v>1</v>
      </c>
      <c r="W7" s="30" t="b">
        <f>NOT(AND(tblDetailedChanges[[#This Row],[New Top Task Flag]],ISBLANK(tblDetailedChanges[[#This Row],[Top Task Manager]])))</f>
        <v>1</v>
      </c>
      <c r="X7" s="30" t="b">
        <f>NOT(AND(tblDetailedChanges[[#This Row],[New Top Task Flag]],ISBLANK(tblDetailedChanges[[#This Row],[Requisition Approver]])))</f>
        <v>1</v>
      </c>
      <c r="Y7" s="30" t="b">
        <f>NOT(AND(tblDetailedChanges[[#This Row],[New Top Task Flag]],ISBLANK(tblDetailedChanges[[#This Row],[Top Task Start Date]])))</f>
        <v>1</v>
      </c>
      <c r="Z7" s="30" t="b">
        <f>NOT(AND(tblDetailedChanges[[#This Row],[New Top Task Flag]],ISBLANK(tblDetailedChanges[[#This Row],[Top Task End Date]])))</f>
        <v>1</v>
      </c>
      <c r="AA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" s="30" t="b">
        <f>NOT(AND(OR(tblDetailedChanges[[#This Row],[New Top Task Flag]],tblDetailedChanges[[#This Row],[New Sub Task Flag]]),ISBLANK(tblDetailedChanges[[#This Row],[Sub Task Name]])))</f>
        <v>1</v>
      </c>
      <c r="AC7" s="30" t="b">
        <f>TRUE</f>
        <v>1</v>
      </c>
      <c r="AD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" spans="1:37" x14ac:dyDescent="0.25">
      <c r="C8" s="29" t="str">
        <f>IF(tblDetailedChanges[[#This Row],[Dep''t Code]]="","",VLOOKUP(tblDetailedChanges[[#This Row],[Dep''t Code]],Table1[],2,0))</f>
        <v/>
      </c>
      <c r="M8" s="38"/>
      <c r="N8" s="38"/>
      <c r="O8" s="33"/>
      <c r="P8" s="39"/>
      <c r="Q8" s="30" t="b">
        <f>tblDetailedChanges[[#This Row],[Change]]=LOOKUPS!$K$2</f>
        <v>0</v>
      </c>
      <c r="R8" s="30" t="b">
        <f>tblDetailedChanges[[#This Row],[Change]]=LOOKUPS!$K$3</f>
        <v>0</v>
      </c>
      <c r="S8" s="30" t="b">
        <f>tblDetailedChanges[[#This Row],[Change]]=LOOKUPS!$K$4</f>
        <v>0</v>
      </c>
      <c r="T8" s="30" t="b">
        <f>NOT(AND(tblDetailedChanges[[#This Row],[New Top Task Flag]],ISBLANK(tblDetailedChanges[[#This Row],[Dep''t Code]])))</f>
        <v>1</v>
      </c>
      <c r="U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" s="30" t="b">
        <f>NOT(AND(tblDetailedChanges[[#This Row],[New Top Task Flag]],ISBLANK(tblDetailedChanges[[#This Row],[Top Task Name]])))</f>
        <v>1</v>
      </c>
      <c r="W8" s="30" t="b">
        <f>NOT(AND(tblDetailedChanges[[#This Row],[New Top Task Flag]],ISBLANK(tblDetailedChanges[[#This Row],[Top Task Manager]])))</f>
        <v>1</v>
      </c>
      <c r="X8" s="30" t="b">
        <f>NOT(AND(tblDetailedChanges[[#This Row],[New Top Task Flag]],ISBLANK(tblDetailedChanges[[#This Row],[Requisition Approver]])))</f>
        <v>1</v>
      </c>
      <c r="Y8" s="30" t="b">
        <f>NOT(AND(tblDetailedChanges[[#This Row],[New Top Task Flag]],ISBLANK(tblDetailedChanges[[#This Row],[Top Task Start Date]])))</f>
        <v>1</v>
      </c>
      <c r="Z8" s="30" t="b">
        <f>NOT(AND(tblDetailedChanges[[#This Row],[New Top Task Flag]],ISBLANK(tblDetailedChanges[[#This Row],[Top Task End Date]])))</f>
        <v>1</v>
      </c>
      <c r="AA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" s="30" t="b">
        <f>NOT(AND(OR(tblDetailedChanges[[#This Row],[New Top Task Flag]],tblDetailedChanges[[#This Row],[New Sub Task Flag]]),ISBLANK(tblDetailedChanges[[#This Row],[Sub Task Name]])))</f>
        <v>1</v>
      </c>
      <c r="AC8" s="30" t="b">
        <f>TRUE</f>
        <v>1</v>
      </c>
      <c r="AD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" spans="1:37" x14ac:dyDescent="0.25">
      <c r="C9" s="29" t="str">
        <f>IF(tblDetailedChanges[[#This Row],[Dep''t Code]]="","",VLOOKUP(tblDetailedChanges[[#This Row],[Dep''t Code]],Table1[],2,0))</f>
        <v/>
      </c>
      <c r="M9" s="38"/>
      <c r="N9" s="38"/>
      <c r="O9" s="33"/>
      <c r="P9" s="39"/>
      <c r="Q9" s="30" t="b">
        <f>tblDetailedChanges[[#This Row],[Change]]=LOOKUPS!$K$2</f>
        <v>0</v>
      </c>
      <c r="R9" s="30" t="b">
        <f>tblDetailedChanges[[#This Row],[Change]]=LOOKUPS!$K$3</f>
        <v>0</v>
      </c>
      <c r="S9" s="30" t="b">
        <f>tblDetailedChanges[[#This Row],[Change]]=LOOKUPS!$K$4</f>
        <v>0</v>
      </c>
      <c r="T9" s="30" t="b">
        <f>NOT(AND(tblDetailedChanges[[#This Row],[New Top Task Flag]],ISBLANK(tblDetailedChanges[[#This Row],[Dep''t Code]])))</f>
        <v>1</v>
      </c>
      <c r="U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" s="30" t="b">
        <f>NOT(AND(tblDetailedChanges[[#This Row],[New Top Task Flag]],ISBLANK(tblDetailedChanges[[#This Row],[Top Task Name]])))</f>
        <v>1</v>
      </c>
      <c r="W9" s="30" t="b">
        <f>NOT(AND(tblDetailedChanges[[#This Row],[New Top Task Flag]],ISBLANK(tblDetailedChanges[[#This Row],[Top Task Manager]])))</f>
        <v>1</v>
      </c>
      <c r="X9" s="30" t="b">
        <f>NOT(AND(tblDetailedChanges[[#This Row],[New Top Task Flag]],ISBLANK(tblDetailedChanges[[#This Row],[Requisition Approver]])))</f>
        <v>1</v>
      </c>
      <c r="Y9" s="30" t="b">
        <f>NOT(AND(tblDetailedChanges[[#This Row],[New Top Task Flag]],ISBLANK(tblDetailedChanges[[#This Row],[Top Task Start Date]])))</f>
        <v>1</v>
      </c>
      <c r="Z9" s="30" t="b">
        <f>NOT(AND(tblDetailedChanges[[#This Row],[New Top Task Flag]],ISBLANK(tblDetailedChanges[[#This Row],[Top Task End Date]])))</f>
        <v>1</v>
      </c>
      <c r="AA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" s="30" t="b">
        <f>NOT(AND(OR(tblDetailedChanges[[#This Row],[New Top Task Flag]],tblDetailedChanges[[#This Row],[New Sub Task Flag]]),ISBLANK(tblDetailedChanges[[#This Row],[Sub Task Name]])))</f>
        <v>1</v>
      </c>
      <c r="AC9" s="30" t="b">
        <f>TRUE</f>
        <v>1</v>
      </c>
      <c r="AD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" spans="1:37" x14ac:dyDescent="0.25">
      <c r="C10" s="29" t="str">
        <f>IF(tblDetailedChanges[[#This Row],[Dep''t Code]]="","",VLOOKUP(tblDetailedChanges[[#This Row],[Dep''t Code]],Table1[],2,0))</f>
        <v/>
      </c>
      <c r="M10" s="38"/>
      <c r="N10" s="38"/>
      <c r="O10" s="33"/>
      <c r="P10" s="39"/>
      <c r="Q10" s="30" t="b">
        <f>tblDetailedChanges[[#This Row],[Change]]=LOOKUPS!$K$2</f>
        <v>0</v>
      </c>
      <c r="R10" s="30" t="b">
        <f>tblDetailedChanges[[#This Row],[Change]]=LOOKUPS!$K$3</f>
        <v>0</v>
      </c>
      <c r="S10" s="30" t="b">
        <f>tblDetailedChanges[[#This Row],[Change]]=LOOKUPS!$K$4</f>
        <v>0</v>
      </c>
      <c r="T10" s="30" t="b">
        <f>NOT(AND(tblDetailedChanges[[#This Row],[New Top Task Flag]],ISBLANK(tblDetailedChanges[[#This Row],[Dep''t Code]])))</f>
        <v>1</v>
      </c>
      <c r="U1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" s="30" t="b">
        <f>NOT(AND(tblDetailedChanges[[#This Row],[New Top Task Flag]],ISBLANK(tblDetailedChanges[[#This Row],[Top Task Name]])))</f>
        <v>1</v>
      </c>
      <c r="W10" s="30" t="b">
        <f>NOT(AND(tblDetailedChanges[[#This Row],[New Top Task Flag]],ISBLANK(tblDetailedChanges[[#This Row],[Top Task Manager]])))</f>
        <v>1</v>
      </c>
      <c r="X10" s="30" t="b">
        <f>NOT(AND(tblDetailedChanges[[#This Row],[New Top Task Flag]],ISBLANK(tblDetailedChanges[[#This Row],[Requisition Approver]])))</f>
        <v>1</v>
      </c>
      <c r="Y10" s="30" t="b">
        <f>NOT(AND(tblDetailedChanges[[#This Row],[New Top Task Flag]],ISBLANK(tblDetailedChanges[[#This Row],[Top Task Start Date]])))</f>
        <v>1</v>
      </c>
      <c r="Z10" s="30" t="b">
        <f>NOT(AND(tblDetailedChanges[[#This Row],[New Top Task Flag]],ISBLANK(tblDetailedChanges[[#This Row],[Top Task End Date]])))</f>
        <v>1</v>
      </c>
      <c r="AA1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" s="30" t="b">
        <f>NOT(AND(OR(tblDetailedChanges[[#This Row],[New Top Task Flag]],tblDetailedChanges[[#This Row],[New Sub Task Flag]]),ISBLANK(tblDetailedChanges[[#This Row],[Sub Task Name]])))</f>
        <v>1</v>
      </c>
      <c r="AC10" s="30" t="b">
        <f>TRUE</f>
        <v>1</v>
      </c>
      <c r="AD1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" spans="1:37" x14ac:dyDescent="0.25">
      <c r="C11" s="29" t="str">
        <f>IF(tblDetailedChanges[[#This Row],[Dep''t Code]]="","",VLOOKUP(tblDetailedChanges[[#This Row],[Dep''t Code]],Table1[],2,0))</f>
        <v/>
      </c>
      <c r="M11" s="38"/>
      <c r="N11" s="38"/>
      <c r="O11" s="33"/>
      <c r="P11" s="39"/>
      <c r="Q11" s="30" t="b">
        <f>tblDetailedChanges[[#This Row],[Change]]=LOOKUPS!$K$2</f>
        <v>0</v>
      </c>
      <c r="R11" s="30" t="b">
        <f>tblDetailedChanges[[#This Row],[Change]]=LOOKUPS!$K$3</f>
        <v>0</v>
      </c>
      <c r="S11" s="30" t="b">
        <f>tblDetailedChanges[[#This Row],[Change]]=LOOKUPS!$K$4</f>
        <v>0</v>
      </c>
      <c r="T11" s="30" t="b">
        <f>NOT(AND(tblDetailedChanges[[#This Row],[New Top Task Flag]],ISBLANK(tblDetailedChanges[[#This Row],[Dep''t Code]])))</f>
        <v>1</v>
      </c>
      <c r="U1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" s="30" t="b">
        <f>NOT(AND(tblDetailedChanges[[#This Row],[New Top Task Flag]],ISBLANK(tblDetailedChanges[[#This Row],[Top Task Name]])))</f>
        <v>1</v>
      </c>
      <c r="W11" s="30" t="b">
        <f>NOT(AND(tblDetailedChanges[[#This Row],[New Top Task Flag]],ISBLANK(tblDetailedChanges[[#This Row],[Top Task Manager]])))</f>
        <v>1</v>
      </c>
      <c r="X11" s="30" t="b">
        <f>NOT(AND(tblDetailedChanges[[#This Row],[New Top Task Flag]],ISBLANK(tblDetailedChanges[[#This Row],[Requisition Approver]])))</f>
        <v>1</v>
      </c>
      <c r="Y11" s="30" t="b">
        <f>NOT(AND(tblDetailedChanges[[#This Row],[New Top Task Flag]],ISBLANK(tblDetailedChanges[[#This Row],[Top Task Start Date]])))</f>
        <v>1</v>
      </c>
      <c r="Z11" s="30" t="b">
        <f>NOT(AND(tblDetailedChanges[[#This Row],[New Top Task Flag]],ISBLANK(tblDetailedChanges[[#This Row],[Top Task End Date]])))</f>
        <v>1</v>
      </c>
      <c r="AA1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" s="30" t="b">
        <f>NOT(AND(OR(tblDetailedChanges[[#This Row],[New Top Task Flag]],tblDetailedChanges[[#This Row],[New Sub Task Flag]]),ISBLANK(tblDetailedChanges[[#This Row],[Sub Task Name]])))</f>
        <v>1</v>
      </c>
      <c r="AC11" s="30" t="b">
        <f>TRUE</f>
        <v>1</v>
      </c>
      <c r="AD1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" spans="1:37" x14ac:dyDescent="0.25">
      <c r="C12" s="29" t="str">
        <f>IF(tblDetailedChanges[[#This Row],[Dep''t Code]]="","",VLOOKUP(tblDetailedChanges[[#This Row],[Dep''t Code]],Table1[],2,0))</f>
        <v/>
      </c>
      <c r="M12" s="38"/>
      <c r="N12" s="38"/>
      <c r="O12" s="33"/>
      <c r="P12" s="39"/>
      <c r="Q12" s="30" t="b">
        <f>tblDetailedChanges[[#This Row],[Change]]=LOOKUPS!$K$2</f>
        <v>0</v>
      </c>
      <c r="R12" s="30" t="b">
        <f>tblDetailedChanges[[#This Row],[Change]]=LOOKUPS!$K$3</f>
        <v>0</v>
      </c>
      <c r="S12" s="30" t="b">
        <f>tblDetailedChanges[[#This Row],[Change]]=LOOKUPS!$K$4</f>
        <v>0</v>
      </c>
      <c r="T12" s="30" t="b">
        <f>NOT(AND(tblDetailedChanges[[#This Row],[New Top Task Flag]],ISBLANK(tblDetailedChanges[[#This Row],[Dep''t Code]])))</f>
        <v>1</v>
      </c>
      <c r="U1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" s="30" t="b">
        <f>NOT(AND(tblDetailedChanges[[#This Row],[New Top Task Flag]],ISBLANK(tblDetailedChanges[[#This Row],[Top Task Name]])))</f>
        <v>1</v>
      </c>
      <c r="W12" s="30" t="b">
        <f>NOT(AND(tblDetailedChanges[[#This Row],[New Top Task Flag]],ISBLANK(tblDetailedChanges[[#This Row],[Top Task Manager]])))</f>
        <v>1</v>
      </c>
      <c r="X12" s="30" t="b">
        <f>NOT(AND(tblDetailedChanges[[#This Row],[New Top Task Flag]],ISBLANK(tblDetailedChanges[[#This Row],[Requisition Approver]])))</f>
        <v>1</v>
      </c>
      <c r="Y12" s="30" t="b">
        <f>NOT(AND(tblDetailedChanges[[#This Row],[New Top Task Flag]],ISBLANK(tblDetailedChanges[[#This Row],[Top Task Start Date]])))</f>
        <v>1</v>
      </c>
      <c r="Z12" s="30" t="b">
        <f>NOT(AND(tblDetailedChanges[[#This Row],[New Top Task Flag]],ISBLANK(tblDetailedChanges[[#This Row],[Top Task End Date]])))</f>
        <v>1</v>
      </c>
      <c r="AA1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" s="30" t="b">
        <f>NOT(AND(OR(tblDetailedChanges[[#This Row],[New Top Task Flag]],tblDetailedChanges[[#This Row],[New Sub Task Flag]]),ISBLANK(tblDetailedChanges[[#This Row],[Sub Task Name]])))</f>
        <v>1</v>
      </c>
      <c r="AC12" s="30" t="b">
        <f>TRUE</f>
        <v>1</v>
      </c>
      <c r="AD1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" spans="1:37" x14ac:dyDescent="0.25">
      <c r="C13" s="29" t="str">
        <f>IF(tblDetailedChanges[[#This Row],[Dep''t Code]]="","",VLOOKUP(tblDetailedChanges[[#This Row],[Dep''t Code]],Table1[],2,0))</f>
        <v/>
      </c>
      <c r="M13" s="38"/>
      <c r="N13" s="38"/>
      <c r="O13" s="33"/>
      <c r="P13" s="39"/>
      <c r="Q13" s="30" t="b">
        <f>tblDetailedChanges[[#This Row],[Change]]=LOOKUPS!$K$2</f>
        <v>0</v>
      </c>
      <c r="R13" s="30" t="b">
        <f>tblDetailedChanges[[#This Row],[Change]]=LOOKUPS!$K$3</f>
        <v>0</v>
      </c>
      <c r="S13" s="30" t="b">
        <f>tblDetailedChanges[[#This Row],[Change]]=LOOKUPS!$K$4</f>
        <v>0</v>
      </c>
      <c r="T13" s="30" t="b">
        <f>NOT(AND(tblDetailedChanges[[#This Row],[New Top Task Flag]],ISBLANK(tblDetailedChanges[[#This Row],[Dep''t Code]])))</f>
        <v>1</v>
      </c>
      <c r="U1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" s="30" t="b">
        <f>NOT(AND(tblDetailedChanges[[#This Row],[New Top Task Flag]],ISBLANK(tblDetailedChanges[[#This Row],[Top Task Name]])))</f>
        <v>1</v>
      </c>
      <c r="W13" s="30" t="b">
        <f>NOT(AND(tblDetailedChanges[[#This Row],[New Top Task Flag]],ISBLANK(tblDetailedChanges[[#This Row],[Top Task Manager]])))</f>
        <v>1</v>
      </c>
      <c r="X13" s="30" t="b">
        <f>NOT(AND(tblDetailedChanges[[#This Row],[New Top Task Flag]],ISBLANK(tblDetailedChanges[[#This Row],[Requisition Approver]])))</f>
        <v>1</v>
      </c>
      <c r="Y13" s="30" t="b">
        <f>NOT(AND(tblDetailedChanges[[#This Row],[New Top Task Flag]],ISBLANK(tblDetailedChanges[[#This Row],[Top Task Start Date]])))</f>
        <v>1</v>
      </c>
      <c r="Z13" s="30" t="b">
        <f>NOT(AND(tblDetailedChanges[[#This Row],[New Top Task Flag]],ISBLANK(tblDetailedChanges[[#This Row],[Top Task End Date]])))</f>
        <v>1</v>
      </c>
      <c r="AA1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" s="30" t="b">
        <f>NOT(AND(OR(tblDetailedChanges[[#This Row],[New Top Task Flag]],tblDetailedChanges[[#This Row],[New Sub Task Flag]]),ISBLANK(tblDetailedChanges[[#This Row],[Sub Task Name]])))</f>
        <v>1</v>
      </c>
      <c r="AC13" s="30" t="b">
        <f>TRUE</f>
        <v>1</v>
      </c>
      <c r="AD1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" spans="1:37" x14ac:dyDescent="0.25">
      <c r="C14" s="29" t="str">
        <f>IF(tblDetailedChanges[[#This Row],[Dep''t Code]]="","",VLOOKUP(tblDetailedChanges[[#This Row],[Dep''t Code]],Table1[],2,0))</f>
        <v/>
      </c>
      <c r="M14" s="38"/>
      <c r="N14" s="38"/>
      <c r="O14" s="33"/>
      <c r="P14" s="39"/>
      <c r="Q14" s="30" t="b">
        <f>tblDetailedChanges[[#This Row],[Change]]=LOOKUPS!$K$2</f>
        <v>0</v>
      </c>
      <c r="R14" s="30" t="b">
        <f>tblDetailedChanges[[#This Row],[Change]]=LOOKUPS!$K$3</f>
        <v>0</v>
      </c>
      <c r="S14" s="30" t="b">
        <f>tblDetailedChanges[[#This Row],[Change]]=LOOKUPS!$K$4</f>
        <v>0</v>
      </c>
      <c r="T14" s="30" t="b">
        <f>NOT(AND(tblDetailedChanges[[#This Row],[New Top Task Flag]],ISBLANK(tblDetailedChanges[[#This Row],[Dep''t Code]])))</f>
        <v>1</v>
      </c>
      <c r="U1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" s="30" t="b">
        <f>NOT(AND(tblDetailedChanges[[#This Row],[New Top Task Flag]],ISBLANK(tblDetailedChanges[[#This Row],[Top Task Name]])))</f>
        <v>1</v>
      </c>
      <c r="W14" s="30" t="b">
        <f>NOT(AND(tblDetailedChanges[[#This Row],[New Top Task Flag]],ISBLANK(tblDetailedChanges[[#This Row],[Top Task Manager]])))</f>
        <v>1</v>
      </c>
      <c r="X14" s="30" t="b">
        <f>NOT(AND(tblDetailedChanges[[#This Row],[New Top Task Flag]],ISBLANK(tblDetailedChanges[[#This Row],[Requisition Approver]])))</f>
        <v>1</v>
      </c>
      <c r="Y14" s="30" t="b">
        <f>NOT(AND(tblDetailedChanges[[#This Row],[New Top Task Flag]],ISBLANK(tblDetailedChanges[[#This Row],[Top Task Start Date]])))</f>
        <v>1</v>
      </c>
      <c r="Z14" s="30" t="b">
        <f>NOT(AND(tblDetailedChanges[[#This Row],[New Top Task Flag]],ISBLANK(tblDetailedChanges[[#This Row],[Top Task End Date]])))</f>
        <v>1</v>
      </c>
      <c r="AA1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" s="30" t="b">
        <f>NOT(AND(OR(tblDetailedChanges[[#This Row],[New Top Task Flag]],tblDetailedChanges[[#This Row],[New Sub Task Flag]]),ISBLANK(tblDetailedChanges[[#This Row],[Sub Task Name]])))</f>
        <v>1</v>
      </c>
      <c r="AC14" s="30" t="b">
        <f>TRUE</f>
        <v>1</v>
      </c>
      <c r="AD1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" spans="1:37" x14ac:dyDescent="0.25">
      <c r="C15" s="29" t="str">
        <f>IF(tblDetailedChanges[[#This Row],[Dep''t Code]]="","",VLOOKUP(tblDetailedChanges[[#This Row],[Dep''t Code]],Table1[],2,0))</f>
        <v/>
      </c>
      <c r="M15" s="38"/>
      <c r="N15" s="38"/>
      <c r="O15" s="33"/>
      <c r="P15" s="39"/>
      <c r="Q15" s="30" t="b">
        <f>tblDetailedChanges[[#This Row],[Change]]=LOOKUPS!$K$2</f>
        <v>0</v>
      </c>
      <c r="R15" s="30" t="b">
        <f>tblDetailedChanges[[#This Row],[Change]]=LOOKUPS!$K$3</f>
        <v>0</v>
      </c>
      <c r="S15" s="30" t="b">
        <f>tblDetailedChanges[[#This Row],[Change]]=LOOKUPS!$K$4</f>
        <v>0</v>
      </c>
      <c r="T15" s="30" t="b">
        <f>NOT(AND(tblDetailedChanges[[#This Row],[New Top Task Flag]],ISBLANK(tblDetailedChanges[[#This Row],[Dep''t Code]])))</f>
        <v>1</v>
      </c>
      <c r="U1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" s="30" t="b">
        <f>NOT(AND(tblDetailedChanges[[#This Row],[New Top Task Flag]],ISBLANK(tblDetailedChanges[[#This Row],[Top Task Name]])))</f>
        <v>1</v>
      </c>
      <c r="W15" s="30" t="b">
        <f>NOT(AND(tblDetailedChanges[[#This Row],[New Top Task Flag]],ISBLANK(tblDetailedChanges[[#This Row],[Top Task Manager]])))</f>
        <v>1</v>
      </c>
      <c r="X15" s="30" t="b">
        <f>NOT(AND(tblDetailedChanges[[#This Row],[New Top Task Flag]],ISBLANK(tblDetailedChanges[[#This Row],[Requisition Approver]])))</f>
        <v>1</v>
      </c>
      <c r="Y15" s="30" t="b">
        <f>NOT(AND(tblDetailedChanges[[#This Row],[New Top Task Flag]],ISBLANK(tblDetailedChanges[[#This Row],[Top Task Start Date]])))</f>
        <v>1</v>
      </c>
      <c r="Z15" s="30" t="b">
        <f>NOT(AND(tblDetailedChanges[[#This Row],[New Top Task Flag]],ISBLANK(tblDetailedChanges[[#This Row],[Top Task End Date]])))</f>
        <v>1</v>
      </c>
      <c r="AA1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" s="30" t="b">
        <f>NOT(AND(OR(tblDetailedChanges[[#This Row],[New Top Task Flag]],tblDetailedChanges[[#This Row],[New Sub Task Flag]]),ISBLANK(tblDetailedChanges[[#This Row],[Sub Task Name]])))</f>
        <v>1</v>
      </c>
      <c r="AC15" s="30" t="b">
        <f>TRUE</f>
        <v>1</v>
      </c>
      <c r="AD1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" spans="1:37" x14ac:dyDescent="0.25">
      <c r="C16" s="29" t="str">
        <f>IF(tblDetailedChanges[[#This Row],[Dep''t Code]]="","",VLOOKUP(tblDetailedChanges[[#This Row],[Dep''t Code]],Table1[],2,0))</f>
        <v/>
      </c>
      <c r="M16" s="38"/>
      <c r="N16" s="38"/>
      <c r="O16" s="33"/>
      <c r="P16" s="39"/>
      <c r="Q16" s="30" t="b">
        <f>tblDetailedChanges[[#This Row],[Change]]=LOOKUPS!$K$2</f>
        <v>0</v>
      </c>
      <c r="R16" s="30" t="b">
        <f>tblDetailedChanges[[#This Row],[Change]]=LOOKUPS!$K$3</f>
        <v>0</v>
      </c>
      <c r="S16" s="30" t="b">
        <f>tblDetailedChanges[[#This Row],[Change]]=LOOKUPS!$K$4</f>
        <v>0</v>
      </c>
      <c r="T16" s="30" t="b">
        <f>NOT(AND(tblDetailedChanges[[#This Row],[New Top Task Flag]],ISBLANK(tblDetailedChanges[[#This Row],[Dep''t Code]])))</f>
        <v>1</v>
      </c>
      <c r="U1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" s="30" t="b">
        <f>NOT(AND(tblDetailedChanges[[#This Row],[New Top Task Flag]],ISBLANK(tblDetailedChanges[[#This Row],[Top Task Name]])))</f>
        <v>1</v>
      </c>
      <c r="W16" s="30" t="b">
        <f>NOT(AND(tblDetailedChanges[[#This Row],[New Top Task Flag]],ISBLANK(tblDetailedChanges[[#This Row],[Top Task Manager]])))</f>
        <v>1</v>
      </c>
      <c r="X16" s="30" t="b">
        <f>NOT(AND(tblDetailedChanges[[#This Row],[New Top Task Flag]],ISBLANK(tblDetailedChanges[[#This Row],[Requisition Approver]])))</f>
        <v>1</v>
      </c>
      <c r="Y16" s="30" t="b">
        <f>NOT(AND(tblDetailedChanges[[#This Row],[New Top Task Flag]],ISBLANK(tblDetailedChanges[[#This Row],[Top Task Start Date]])))</f>
        <v>1</v>
      </c>
      <c r="Z16" s="30" t="b">
        <f>NOT(AND(tblDetailedChanges[[#This Row],[New Top Task Flag]],ISBLANK(tblDetailedChanges[[#This Row],[Top Task End Date]])))</f>
        <v>1</v>
      </c>
      <c r="AA1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" s="30" t="b">
        <f>NOT(AND(OR(tblDetailedChanges[[#This Row],[New Top Task Flag]],tblDetailedChanges[[#This Row],[New Sub Task Flag]]),ISBLANK(tblDetailedChanges[[#This Row],[Sub Task Name]])))</f>
        <v>1</v>
      </c>
      <c r="AC16" s="30" t="b">
        <f>TRUE</f>
        <v>1</v>
      </c>
      <c r="AD1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" spans="3:31" x14ac:dyDescent="0.25">
      <c r="C17" s="29" t="str">
        <f>IF(tblDetailedChanges[[#This Row],[Dep''t Code]]="","",VLOOKUP(tblDetailedChanges[[#This Row],[Dep''t Code]],Table1[],2,0))</f>
        <v/>
      </c>
      <c r="M17" s="38"/>
      <c r="N17" s="38"/>
      <c r="O17" s="33"/>
      <c r="P17" s="39"/>
      <c r="Q17" s="30" t="b">
        <f>tblDetailedChanges[[#This Row],[Change]]=LOOKUPS!$K$2</f>
        <v>0</v>
      </c>
      <c r="R17" s="30" t="b">
        <f>tblDetailedChanges[[#This Row],[Change]]=LOOKUPS!$K$3</f>
        <v>0</v>
      </c>
      <c r="S17" s="30" t="b">
        <f>tblDetailedChanges[[#This Row],[Change]]=LOOKUPS!$K$4</f>
        <v>0</v>
      </c>
      <c r="T17" s="30" t="b">
        <f>NOT(AND(tblDetailedChanges[[#This Row],[New Top Task Flag]],ISBLANK(tblDetailedChanges[[#This Row],[Dep''t Code]])))</f>
        <v>1</v>
      </c>
      <c r="U1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" s="30" t="b">
        <f>NOT(AND(tblDetailedChanges[[#This Row],[New Top Task Flag]],ISBLANK(tblDetailedChanges[[#This Row],[Top Task Name]])))</f>
        <v>1</v>
      </c>
      <c r="W17" s="30" t="b">
        <f>NOT(AND(tblDetailedChanges[[#This Row],[New Top Task Flag]],ISBLANK(tblDetailedChanges[[#This Row],[Top Task Manager]])))</f>
        <v>1</v>
      </c>
      <c r="X17" s="30" t="b">
        <f>NOT(AND(tblDetailedChanges[[#This Row],[New Top Task Flag]],ISBLANK(tblDetailedChanges[[#This Row],[Requisition Approver]])))</f>
        <v>1</v>
      </c>
      <c r="Y17" s="30" t="b">
        <f>NOT(AND(tblDetailedChanges[[#This Row],[New Top Task Flag]],ISBLANK(tblDetailedChanges[[#This Row],[Top Task Start Date]])))</f>
        <v>1</v>
      </c>
      <c r="Z17" s="30" t="b">
        <f>NOT(AND(tblDetailedChanges[[#This Row],[New Top Task Flag]],ISBLANK(tblDetailedChanges[[#This Row],[Top Task End Date]])))</f>
        <v>1</v>
      </c>
      <c r="AA1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" s="30" t="b">
        <f>NOT(AND(OR(tblDetailedChanges[[#This Row],[New Top Task Flag]],tblDetailedChanges[[#This Row],[New Sub Task Flag]]),ISBLANK(tblDetailedChanges[[#This Row],[Sub Task Name]])))</f>
        <v>1</v>
      </c>
      <c r="AC17" s="30" t="b">
        <f>TRUE</f>
        <v>1</v>
      </c>
      <c r="AD1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" spans="3:31" x14ac:dyDescent="0.25">
      <c r="C18" s="29" t="str">
        <f>IF(tblDetailedChanges[[#This Row],[Dep''t Code]]="","",VLOOKUP(tblDetailedChanges[[#This Row],[Dep''t Code]],Table1[],2,0))</f>
        <v/>
      </c>
      <c r="M18" s="38"/>
      <c r="N18" s="38"/>
      <c r="O18" s="33"/>
      <c r="P18" s="39"/>
      <c r="Q18" s="30" t="b">
        <f>tblDetailedChanges[[#This Row],[Change]]=LOOKUPS!$K$2</f>
        <v>0</v>
      </c>
      <c r="R18" s="30" t="b">
        <f>tblDetailedChanges[[#This Row],[Change]]=LOOKUPS!$K$3</f>
        <v>0</v>
      </c>
      <c r="S18" s="30" t="b">
        <f>tblDetailedChanges[[#This Row],[Change]]=LOOKUPS!$K$4</f>
        <v>0</v>
      </c>
      <c r="T18" s="30" t="b">
        <f>NOT(AND(tblDetailedChanges[[#This Row],[New Top Task Flag]],ISBLANK(tblDetailedChanges[[#This Row],[Dep''t Code]])))</f>
        <v>1</v>
      </c>
      <c r="U1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" s="30" t="b">
        <f>NOT(AND(tblDetailedChanges[[#This Row],[New Top Task Flag]],ISBLANK(tblDetailedChanges[[#This Row],[Top Task Name]])))</f>
        <v>1</v>
      </c>
      <c r="W18" s="30" t="b">
        <f>NOT(AND(tblDetailedChanges[[#This Row],[New Top Task Flag]],ISBLANK(tblDetailedChanges[[#This Row],[Top Task Manager]])))</f>
        <v>1</v>
      </c>
      <c r="X18" s="30" t="b">
        <f>NOT(AND(tblDetailedChanges[[#This Row],[New Top Task Flag]],ISBLANK(tblDetailedChanges[[#This Row],[Requisition Approver]])))</f>
        <v>1</v>
      </c>
      <c r="Y18" s="30" t="b">
        <f>NOT(AND(tblDetailedChanges[[#This Row],[New Top Task Flag]],ISBLANK(tblDetailedChanges[[#This Row],[Top Task Start Date]])))</f>
        <v>1</v>
      </c>
      <c r="Z18" s="30" t="b">
        <f>NOT(AND(tblDetailedChanges[[#This Row],[New Top Task Flag]],ISBLANK(tblDetailedChanges[[#This Row],[Top Task End Date]])))</f>
        <v>1</v>
      </c>
      <c r="AA1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" s="30" t="b">
        <f>NOT(AND(OR(tblDetailedChanges[[#This Row],[New Top Task Flag]],tblDetailedChanges[[#This Row],[New Sub Task Flag]]),ISBLANK(tblDetailedChanges[[#This Row],[Sub Task Name]])))</f>
        <v>1</v>
      </c>
      <c r="AC18" s="30" t="b">
        <f>TRUE</f>
        <v>1</v>
      </c>
      <c r="AD1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" spans="3:31" x14ac:dyDescent="0.25">
      <c r="C19" s="29" t="str">
        <f>IF(tblDetailedChanges[[#This Row],[Dep''t Code]]="","",VLOOKUP(tblDetailedChanges[[#This Row],[Dep''t Code]],Table1[],2,0))</f>
        <v/>
      </c>
      <c r="M19" s="38"/>
      <c r="N19" s="38"/>
      <c r="O19" s="33"/>
      <c r="P19" s="39"/>
      <c r="Q19" s="30" t="b">
        <f>tblDetailedChanges[[#This Row],[Change]]=LOOKUPS!$K$2</f>
        <v>0</v>
      </c>
      <c r="R19" s="30" t="b">
        <f>tblDetailedChanges[[#This Row],[Change]]=LOOKUPS!$K$3</f>
        <v>0</v>
      </c>
      <c r="S19" s="30" t="b">
        <f>tblDetailedChanges[[#This Row],[Change]]=LOOKUPS!$K$4</f>
        <v>0</v>
      </c>
      <c r="T19" s="30" t="b">
        <f>NOT(AND(tblDetailedChanges[[#This Row],[New Top Task Flag]],ISBLANK(tblDetailedChanges[[#This Row],[Dep''t Code]])))</f>
        <v>1</v>
      </c>
      <c r="U1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" s="30" t="b">
        <f>NOT(AND(tblDetailedChanges[[#This Row],[New Top Task Flag]],ISBLANK(tblDetailedChanges[[#This Row],[Top Task Name]])))</f>
        <v>1</v>
      </c>
      <c r="W19" s="30" t="b">
        <f>NOT(AND(tblDetailedChanges[[#This Row],[New Top Task Flag]],ISBLANK(tblDetailedChanges[[#This Row],[Top Task Manager]])))</f>
        <v>1</v>
      </c>
      <c r="X19" s="30" t="b">
        <f>NOT(AND(tblDetailedChanges[[#This Row],[New Top Task Flag]],ISBLANK(tblDetailedChanges[[#This Row],[Requisition Approver]])))</f>
        <v>1</v>
      </c>
      <c r="Y19" s="30" t="b">
        <f>NOT(AND(tblDetailedChanges[[#This Row],[New Top Task Flag]],ISBLANK(tblDetailedChanges[[#This Row],[Top Task Start Date]])))</f>
        <v>1</v>
      </c>
      <c r="Z19" s="30" t="b">
        <f>NOT(AND(tblDetailedChanges[[#This Row],[New Top Task Flag]],ISBLANK(tblDetailedChanges[[#This Row],[Top Task End Date]])))</f>
        <v>1</v>
      </c>
      <c r="AA1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" s="30" t="b">
        <f>NOT(AND(OR(tblDetailedChanges[[#This Row],[New Top Task Flag]],tblDetailedChanges[[#This Row],[New Sub Task Flag]]),ISBLANK(tblDetailedChanges[[#This Row],[Sub Task Name]])))</f>
        <v>1</v>
      </c>
      <c r="AC19" s="30" t="b">
        <f>TRUE</f>
        <v>1</v>
      </c>
      <c r="AD1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0" spans="3:31" x14ac:dyDescent="0.25">
      <c r="C20" s="29" t="str">
        <f>IF(tblDetailedChanges[[#This Row],[Dep''t Code]]="","",VLOOKUP(tblDetailedChanges[[#This Row],[Dep''t Code]],Table1[],2,0))</f>
        <v/>
      </c>
      <c r="M20" s="38"/>
      <c r="N20" s="38"/>
      <c r="O20" s="33"/>
      <c r="P20" s="39"/>
      <c r="Q20" s="30" t="b">
        <f>tblDetailedChanges[[#This Row],[Change]]=LOOKUPS!$K$2</f>
        <v>0</v>
      </c>
      <c r="R20" s="30" t="b">
        <f>tblDetailedChanges[[#This Row],[Change]]=LOOKUPS!$K$3</f>
        <v>0</v>
      </c>
      <c r="S20" s="30" t="b">
        <f>tblDetailedChanges[[#This Row],[Change]]=LOOKUPS!$K$4</f>
        <v>0</v>
      </c>
      <c r="T20" s="30" t="b">
        <f>NOT(AND(tblDetailedChanges[[#This Row],[New Top Task Flag]],ISBLANK(tblDetailedChanges[[#This Row],[Dep''t Code]])))</f>
        <v>1</v>
      </c>
      <c r="U2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0" s="30" t="b">
        <f>NOT(AND(tblDetailedChanges[[#This Row],[New Top Task Flag]],ISBLANK(tblDetailedChanges[[#This Row],[Top Task Name]])))</f>
        <v>1</v>
      </c>
      <c r="W20" s="30" t="b">
        <f>NOT(AND(tblDetailedChanges[[#This Row],[New Top Task Flag]],ISBLANK(tblDetailedChanges[[#This Row],[Top Task Manager]])))</f>
        <v>1</v>
      </c>
      <c r="X20" s="30" t="b">
        <f>NOT(AND(tblDetailedChanges[[#This Row],[New Top Task Flag]],ISBLANK(tblDetailedChanges[[#This Row],[Requisition Approver]])))</f>
        <v>1</v>
      </c>
      <c r="Y20" s="30" t="b">
        <f>NOT(AND(tblDetailedChanges[[#This Row],[New Top Task Flag]],ISBLANK(tblDetailedChanges[[#This Row],[Top Task Start Date]])))</f>
        <v>1</v>
      </c>
      <c r="Z20" s="30" t="b">
        <f>NOT(AND(tblDetailedChanges[[#This Row],[New Top Task Flag]],ISBLANK(tblDetailedChanges[[#This Row],[Top Task End Date]])))</f>
        <v>1</v>
      </c>
      <c r="AA2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0" s="30" t="b">
        <f>NOT(AND(OR(tblDetailedChanges[[#This Row],[New Top Task Flag]],tblDetailedChanges[[#This Row],[New Sub Task Flag]]),ISBLANK(tblDetailedChanges[[#This Row],[Sub Task Name]])))</f>
        <v>1</v>
      </c>
      <c r="AC20" s="30" t="b">
        <f>TRUE</f>
        <v>1</v>
      </c>
      <c r="AD2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1" spans="3:31" x14ac:dyDescent="0.25">
      <c r="C21" s="29" t="str">
        <f>IF(tblDetailedChanges[[#This Row],[Dep''t Code]]="","",VLOOKUP(tblDetailedChanges[[#This Row],[Dep''t Code]],Table1[],2,0))</f>
        <v/>
      </c>
      <c r="M21" s="38"/>
      <c r="N21" s="38"/>
      <c r="O21" s="33"/>
      <c r="P21" s="39"/>
      <c r="Q21" s="30" t="b">
        <f>tblDetailedChanges[[#This Row],[Change]]=LOOKUPS!$K$2</f>
        <v>0</v>
      </c>
      <c r="R21" s="30" t="b">
        <f>tblDetailedChanges[[#This Row],[Change]]=LOOKUPS!$K$3</f>
        <v>0</v>
      </c>
      <c r="S21" s="30" t="b">
        <f>tblDetailedChanges[[#This Row],[Change]]=LOOKUPS!$K$4</f>
        <v>0</v>
      </c>
      <c r="T21" s="30" t="b">
        <f>NOT(AND(tblDetailedChanges[[#This Row],[New Top Task Flag]],ISBLANK(tblDetailedChanges[[#This Row],[Dep''t Code]])))</f>
        <v>1</v>
      </c>
      <c r="U2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1" s="30" t="b">
        <f>NOT(AND(tblDetailedChanges[[#This Row],[New Top Task Flag]],ISBLANK(tblDetailedChanges[[#This Row],[Top Task Name]])))</f>
        <v>1</v>
      </c>
      <c r="W21" s="30" t="b">
        <f>NOT(AND(tblDetailedChanges[[#This Row],[New Top Task Flag]],ISBLANK(tblDetailedChanges[[#This Row],[Top Task Manager]])))</f>
        <v>1</v>
      </c>
      <c r="X21" s="30" t="b">
        <f>NOT(AND(tblDetailedChanges[[#This Row],[New Top Task Flag]],ISBLANK(tblDetailedChanges[[#This Row],[Requisition Approver]])))</f>
        <v>1</v>
      </c>
      <c r="Y21" s="30" t="b">
        <f>NOT(AND(tblDetailedChanges[[#This Row],[New Top Task Flag]],ISBLANK(tblDetailedChanges[[#This Row],[Top Task Start Date]])))</f>
        <v>1</v>
      </c>
      <c r="Z21" s="30" t="b">
        <f>NOT(AND(tblDetailedChanges[[#This Row],[New Top Task Flag]],ISBLANK(tblDetailedChanges[[#This Row],[Top Task End Date]])))</f>
        <v>1</v>
      </c>
      <c r="AA2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1" s="30" t="b">
        <f>NOT(AND(OR(tblDetailedChanges[[#This Row],[New Top Task Flag]],tblDetailedChanges[[#This Row],[New Sub Task Flag]]),ISBLANK(tblDetailedChanges[[#This Row],[Sub Task Name]])))</f>
        <v>1</v>
      </c>
      <c r="AC21" s="30" t="b">
        <f>TRUE</f>
        <v>1</v>
      </c>
      <c r="AD2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2" spans="3:31" x14ac:dyDescent="0.25">
      <c r="C22" s="29" t="str">
        <f>IF(tblDetailedChanges[[#This Row],[Dep''t Code]]="","",VLOOKUP(tblDetailedChanges[[#This Row],[Dep''t Code]],Table1[],2,0))</f>
        <v/>
      </c>
      <c r="M22" s="38"/>
      <c r="N22" s="38"/>
      <c r="O22" s="33"/>
      <c r="P22" s="39"/>
      <c r="Q22" s="30" t="b">
        <f>tblDetailedChanges[[#This Row],[Change]]=LOOKUPS!$K$2</f>
        <v>0</v>
      </c>
      <c r="R22" s="30" t="b">
        <f>tblDetailedChanges[[#This Row],[Change]]=LOOKUPS!$K$3</f>
        <v>0</v>
      </c>
      <c r="S22" s="30" t="b">
        <f>tblDetailedChanges[[#This Row],[Change]]=LOOKUPS!$K$4</f>
        <v>0</v>
      </c>
      <c r="T22" s="30" t="b">
        <f>NOT(AND(tblDetailedChanges[[#This Row],[New Top Task Flag]],ISBLANK(tblDetailedChanges[[#This Row],[Dep''t Code]])))</f>
        <v>1</v>
      </c>
      <c r="U2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2" s="30" t="b">
        <f>NOT(AND(tblDetailedChanges[[#This Row],[New Top Task Flag]],ISBLANK(tblDetailedChanges[[#This Row],[Top Task Name]])))</f>
        <v>1</v>
      </c>
      <c r="W22" s="30" t="b">
        <f>NOT(AND(tblDetailedChanges[[#This Row],[New Top Task Flag]],ISBLANK(tblDetailedChanges[[#This Row],[Top Task Manager]])))</f>
        <v>1</v>
      </c>
      <c r="X22" s="30" t="b">
        <f>NOT(AND(tblDetailedChanges[[#This Row],[New Top Task Flag]],ISBLANK(tblDetailedChanges[[#This Row],[Requisition Approver]])))</f>
        <v>1</v>
      </c>
      <c r="Y22" s="30" t="b">
        <f>NOT(AND(tblDetailedChanges[[#This Row],[New Top Task Flag]],ISBLANK(tblDetailedChanges[[#This Row],[Top Task Start Date]])))</f>
        <v>1</v>
      </c>
      <c r="Z22" s="30" t="b">
        <f>NOT(AND(tblDetailedChanges[[#This Row],[New Top Task Flag]],ISBLANK(tblDetailedChanges[[#This Row],[Top Task End Date]])))</f>
        <v>1</v>
      </c>
      <c r="AA2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2" s="30" t="b">
        <f>NOT(AND(OR(tblDetailedChanges[[#This Row],[New Top Task Flag]],tblDetailedChanges[[#This Row],[New Sub Task Flag]]),ISBLANK(tblDetailedChanges[[#This Row],[Sub Task Name]])))</f>
        <v>1</v>
      </c>
      <c r="AC22" s="30" t="b">
        <f>TRUE</f>
        <v>1</v>
      </c>
      <c r="AD2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3" spans="3:31" x14ac:dyDescent="0.25">
      <c r="C23" s="29" t="str">
        <f>IF(tblDetailedChanges[[#This Row],[Dep''t Code]]="","",VLOOKUP(tblDetailedChanges[[#This Row],[Dep''t Code]],Table1[],2,0))</f>
        <v/>
      </c>
      <c r="M23" s="38"/>
      <c r="N23" s="38"/>
      <c r="O23" s="33"/>
      <c r="P23" s="39"/>
      <c r="Q23" s="30" t="b">
        <f>tblDetailedChanges[[#This Row],[Change]]=LOOKUPS!$K$2</f>
        <v>0</v>
      </c>
      <c r="R23" s="30" t="b">
        <f>tblDetailedChanges[[#This Row],[Change]]=LOOKUPS!$K$3</f>
        <v>0</v>
      </c>
      <c r="S23" s="30" t="b">
        <f>tblDetailedChanges[[#This Row],[Change]]=LOOKUPS!$K$4</f>
        <v>0</v>
      </c>
      <c r="T23" s="30" t="b">
        <f>NOT(AND(tblDetailedChanges[[#This Row],[New Top Task Flag]],ISBLANK(tblDetailedChanges[[#This Row],[Dep''t Code]])))</f>
        <v>1</v>
      </c>
      <c r="U2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3" s="30" t="b">
        <f>NOT(AND(tblDetailedChanges[[#This Row],[New Top Task Flag]],ISBLANK(tblDetailedChanges[[#This Row],[Top Task Name]])))</f>
        <v>1</v>
      </c>
      <c r="W23" s="30" t="b">
        <f>NOT(AND(tblDetailedChanges[[#This Row],[New Top Task Flag]],ISBLANK(tblDetailedChanges[[#This Row],[Top Task Manager]])))</f>
        <v>1</v>
      </c>
      <c r="X23" s="30" t="b">
        <f>NOT(AND(tblDetailedChanges[[#This Row],[New Top Task Flag]],ISBLANK(tblDetailedChanges[[#This Row],[Requisition Approver]])))</f>
        <v>1</v>
      </c>
      <c r="Y23" s="30" t="b">
        <f>NOT(AND(tblDetailedChanges[[#This Row],[New Top Task Flag]],ISBLANK(tblDetailedChanges[[#This Row],[Top Task Start Date]])))</f>
        <v>1</v>
      </c>
      <c r="Z23" s="30" t="b">
        <f>NOT(AND(tblDetailedChanges[[#This Row],[New Top Task Flag]],ISBLANK(tblDetailedChanges[[#This Row],[Top Task End Date]])))</f>
        <v>1</v>
      </c>
      <c r="AA2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3" s="30" t="b">
        <f>NOT(AND(OR(tblDetailedChanges[[#This Row],[New Top Task Flag]],tblDetailedChanges[[#This Row],[New Sub Task Flag]]),ISBLANK(tblDetailedChanges[[#This Row],[Sub Task Name]])))</f>
        <v>1</v>
      </c>
      <c r="AC23" s="30" t="b">
        <f>TRUE</f>
        <v>1</v>
      </c>
      <c r="AD2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4" spans="3:31" x14ac:dyDescent="0.25">
      <c r="C24" s="29" t="str">
        <f>IF(tblDetailedChanges[[#This Row],[Dep''t Code]]="","",VLOOKUP(tblDetailedChanges[[#This Row],[Dep''t Code]],Table1[],2,0))</f>
        <v/>
      </c>
      <c r="M24" s="38"/>
      <c r="N24" s="38"/>
      <c r="O24" s="33"/>
      <c r="P24" s="39"/>
      <c r="Q24" s="30" t="b">
        <f>tblDetailedChanges[[#This Row],[Change]]=LOOKUPS!$K$2</f>
        <v>0</v>
      </c>
      <c r="R24" s="30" t="b">
        <f>tblDetailedChanges[[#This Row],[Change]]=LOOKUPS!$K$3</f>
        <v>0</v>
      </c>
      <c r="S24" s="30" t="b">
        <f>tblDetailedChanges[[#This Row],[Change]]=LOOKUPS!$K$4</f>
        <v>0</v>
      </c>
      <c r="T24" s="30" t="b">
        <f>NOT(AND(tblDetailedChanges[[#This Row],[New Top Task Flag]],ISBLANK(tblDetailedChanges[[#This Row],[Dep''t Code]])))</f>
        <v>1</v>
      </c>
      <c r="U2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4" s="30" t="b">
        <f>NOT(AND(tblDetailedChanges[[#This Row],[New Top Task Flag]],ISBLANK(tblDetailedChanges[[#This Row],[Top Task Name]])))</f>
        <v>1</v>
      </c>
      <c r="W24" s="30" t="b">
        <f>NOT(AND(tblDetailedChanges[[#This Row],[New Top Task Flag]],ISBLANK(tblDetailedChanges[[#This Row],[Top Task Manager]])))</f>
        <v>1</v>
      </c>
      <c r="X24" s="30" t="b">
        <f>NOT(AND(tblDetailedChanges[[#This Row],[New Top Task Flag]],ISBLANK(tblDetailedChanges[[#This Row],[Requisition Approver]])))</f>
        <v>1</v>
      </c>
      <c r="Y24" s="30" t="b">
        <f>NOT(AND(tblDetailedChanges[[#This Row],[New Top Task Flag]],ISBLANK(tblDetailedChanges[[#This Row],[Top Task Start Date]])))</f>
        <v>1</v>
      </c>
      <c r="Z24" s="30" t="b">
        <f>NOT(AND(tblDetailedChanges[[#This Row],[New Top Task Flag]],ISBLANK(tblDetailedChanges[[#This Row],[Top Task End Date]])))</f>
        <v>1</v>
      </c>
      <c r="AA2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4" s="30" t="b">
        <f>NOT(AND(OR(tblDetailedChanges[[#This Row],[New Top Task Flag]],tblDetailedChanges[[#This Row],[New Sub Task Flag]]),ISBLANK(tblDetailedChanges[[#This Row],[Sub Task Name]])))</f>
        <v>1</v>
      </c>
      <c r="AC24" s="30" t="b">
        <f>TRUE</f>
        <v>1</v>
      </c>
      <c r="AD2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5" spans="3:31" x14ac:dyDescent="0.25">
      <c r="C25" s="29" t="str">
        <f>IF(tblDetailedChanges[[#This Row],[Dep''t Code]]="","",VLOOKUP(tblDetailedChanges[[#This Row],[Dep''t Code]],Table1[],2,0))</f>
        <v/>
      </c>
      <c r="M25" s="38"/>
      <c r="N25" s="38"/>
      <c r="O25" s="33"/>
      <c r="P25" s="39"/>
      <c r="Q25" s="30" t="b">
        <f>tblDetailedChanges[[#This Row],[Change]]=LOOKUPS!$K$2</f>
        <v>0</v>
      </c>
      <c r="R25" s="30" t="b">
        <f>tblDetailedChanges[[#This Row],[Change]]=LOOKUPS!$K$3</f>
        <v>0</v>
      </c>
      <c r="S25" s="30" t="b">
        <f>tblDetailedChanges[[#This Row],[Change]]=LOOKUPS!$K$4</f>
        <v>0</v>
      </c>
      <c r="T25" s="30" t="b">
        <f>NOT(AND(tblDetailedChanges[[#This Row],[New Top Task Flag]],ISBLANK(tblDetailedChanges[[#This Row],[Dep''t Code]])))</f>
        <v>1</v>
      </c>
      <c r="U2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5" s="30" t="b">
        <f>NOT(AND(tblDetailedChanges[[#This Row],[New Top Task Flag]],ISBLANK(tblDetailedChanges[[#This Row],[Top Task Name]])))</f>
        <v>1</v>
      </c>
      <c r="W25" s="30" t="b">
        <f>NOT(AND(tblDetailedChanges[[#This Row],[New Top Task Flag]],ISBLANK(tblDetailedChanges[[#This Row],[Top Task Manager]])))</f>
        <v>1</v>
      </c>
      <c r="X25" s="30" t="b">
        <f>NOT(AND(tblDetailedChanges[[#This Row],[New Top Task Flag]],ISBLANK(tblDetailedChanges[[#This Row],[Requisition Approver]])))</f>
        <v>1</v>
      </c>
      <c r="Y25" s="30" t="b">
        <f>NOT(AND(tblDetailedChanges[[#This Row],[New Top Task Flag]],ISBLANK(tblDetailedChanges[[#This Row],[Top Task Start Date]])))</f>
        <v>1</v>
      </c>
      <c r="Z25" s="30" t="b">
        <f>NOT(AND(tblDetailedChanges[[#This Row],[New Top Task Flag]],ISBLANK(tblDetailedChanges[[#This Row],[Top Task End Date]])))</f>
        <v>1</v>
      </c>
      <c r="AA2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5" s="30" t="b">
        <f>NOT(AND(OR(tblDetailedChanges[[#This Row],[New Top Task Flag]],tblDetailedChanges[[#This Row],[New Sub Task Flag]]),ISBLANK(tblDetailedChanges[[#This Row],[Sub Task Name]])))</f>
        <v>1</v>
      </c>
      <c r="AC25" s="30" t="b">
        <f>TRUE</f>
        <v>1</v>
      </c>
      <c r="AD2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6" spans="3:31" x14ac:dyDescent="0.25">
      <c r="C26" s="29" t="str">
        <f>IF(tblDetailedChanges[[#This Row],[Dep''t Code]]="","",VLOOKUP(tblDetailedChanges[[#This Row],[Dep''t Code]],Table1[],2,0))</f>
        <v/>
      </c>
      <c r="M26" s="38"/>
      <c r="N26" s="38"/>
      <c r="O26" s="33"/>
      <c r="P26" s="39"/>
      <c r="Q26" s="30" t="b">
        <f>tblDetailedChanges[[#This Row],[Change]]=LOOKUPS!$K$2</f>
        <v>0</v>
      </c>
      <c r="R26" s="30" t="b">
        <f>tblDetailedChanges[[#This Row],[Change]]=LOOKUPS!$K$3</f>
        <v>0</v>
      </c>
      <c r="S26" s="30" t="b">
        <f>tblDetailedChanges[[#This Row],[Change]]=LOOKUPS!$K$4</f>
        <v>0</v>
      </c>
      <c r="T26" s="30" t="b">
        <f>NOT(AND(tblDetailedChanges[[#This Row],[New Top Task Flag]],ISBLANK(tblDetailedChanges[[#This Row],[Dep''t Code]])))</f>
        <v>1</v>
      </c>
      <c r="U2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6" s="30" t="b">
        <f>NOT(AND(tblDetailedChanges[[#This Row],[New Top Task Flag]],ISBLANK(tblDetailedChanges[[#This Row],[Top Task Name]])))</f>
        <v>1</v>
      </c>
      <c r="W26" s="30" t="b">
        <f>NOT(AND(tblDetailedChanges[[#This Row],[New Top Task Flag]],ISBLANK(tblDetailedChanges[[#This Row],[Top Task Manager]])))</f>
        <v>1</v>
      </c>
      <c r="X26" s="30" t="b">
        <f>NOT(AND(tblDetailedChanges[[#This Row],[New Top Task Flag]],ISBLANK(tblDetailedChanges[[#This Row],[Requisition Approver]])))</f>
        <v>1</v>
      </c>
      <c r="Y26" s="30" t="b">
        <f>NOT(AND(tblDetailedChanges[[#This Row],[New Top Task Flag]],ISBLANK(tblDetailedChanges[[#This Row],[Top Task Start Date]])))</f>
        <v>1</v>
      </c>
      <c r="Z26" s="30" t="b">
        <f>NOT(AND(tblDetailedChanges[[#This Row],[New Top Task Flag]],ISBLANK(tblDetailedChanges[[#This Row],[Top Task End Date]])))</f>
        <v>1</v>
      </c>
      <c r="AA2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6" s="30" t="b">
        <f>NOT(AND(OR(tblDetailedChanges[[#This Row],[New Top Task Flag]],tblDetailedChanges[[#This Row],[New Sub Task Flag]]),ISBLANK(tblDetailedChanges[[#This Row],[Sub Task Name]])))</f>
        <v>1</v>
      </c>
      <c r="AC26" s="30" t="b">
        <f>TRUE</f>
        <v>1</v>
      </c>
      <c r="AD2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7" spans="3:31" x14ac:dyDescent="0.25">
      <c r="C27" s="29" t="str">
        <f>IF(tblDetailedChanges[[#This Row],[Dep''t Code]]="","",VLOOKUP(tblDetailedChanges[[#This Row],[Dep''t Code]],Table1[],2,0))</f>
        <v/>
      </c>
      <c r="M27" s="38"/>
      <c r="N27" s="38"/>
      <c r="O27" s="33"/>
      <c r="P27" s="39"/>
      <c r="Q27" s="30" t="b">
        <f>tblDetailedChanges[[#This Row],[Change]]=LOOKUPS!$K$2</f>
        <v>0</v>
      </c>
      <c r="R27" s="30" t="b">
        <f>tblDetailedChanges[[#This Row],[Change]]=LOOKUPS!$K$3</f>
        <v>0</v>
      </c>
      <c r="S27" s="30" t="b">
        <f>tblDetailedChanges[[#This Row],[Change]]=LOOKUPS!$K$4</f>
        <v>0</v>
      </c>
      <c r="T27" s="30" t="b">
        <f>NOT(AND(tblDetailedChanges[[#This Row],[New Top Task Flag]],ISBLANK(tblDetailedChanges[[#This Row],[Dep''t Code]])))</f>
        <v>1</v>
      </c>
      <c r="U2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7" s="30" t="b">
        <f>NOT(AND(tblDetailedChanges[[#This Row],[New Top Task Flag]],ISBLANK(tblDetailedChanges[[#This Row],[Top Task Name]])))</f>
        <v>1</v>
      </c>
      <c r="W27" s="30" t="b">
        <f>NOT(AND(tblDetailedChanges[[#This Row],[New Top Task Flag]],ISBLANK(tblDetailedChanges[[#This Row],[Top Task Manager]])))</f>
        <v>1</v>
      </c>
      <c r="X27" s="30" t="b">
        <f>NOT(AND(tblDetailedChanges[[#This Row],[New Top Task Flag]],ISBLANK(tblDetailedChanges[[#This Row],[Requisition Approver]])))</f>
        <v>1</v>
      </c>
      <c r="Y27" s="30" t="b">
        <f>NOT(AND(tblDetailedChanges[[#This Row],[New Top Task Flag]],ISBLANK(tblDetailedChanges[[#This Row],[Top Task Start Date]])))</f>
        <v>1</v>
      </c>
      <c r="Z27" s="30" t="b">
        <f>NOT(AND(tblDetailedChanges[[#This Row],[New Top Task Flag]],ISBLANK(tblDetailedChanges[[#This Row],[Top Task End Date]])))</f>
        <v>1</v>
      </c>
      <c r="AA2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7" s="30" t="b">
        <f>NOT(AND(OR(tblDetailedChanges[[#This Row],[New Top Task Flag]],tblDetailedChanges[[#This Row],[New Sub Task Flag]]),ISBLANK(tblDetailedChanges[[#This Row],[Sub Task Name]])))</f>
        <v>1</v>
      </c>
      <c r="AC27" s="30" t="b">
        <f>TRUE</f>
        <v>1</v>
      </c>
      <c r="AD2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8" spans="3:31" x14ac:dyDescent="0.25">
      <c r="C28" s="29" t="str">
        <f>IF(tblDetailedChanges[[#This Row],[Dep''t Code]]="","",VLOOKUP(tblDetailedChanges[[#This Row],[Dep''t Code]],Table1[],2,0))</f>
        <v/>
      </c>
      <c r="M28" s="38"/>
      <c r="N28" s="38"/>
      <c r="O28" s="33"/>
      <c r="P28" s="39"/>
      <c r="Q28" s="30" t="b">
        <f>tblDetailedChanges[[#This Row],[Change]]=LOOKUPS!$K$2</f>
        <v>0</v>
      </c>
      <c r="R28" s="30" t="b">
        <f>tblDetailedChanges[[#This Row],[Change]]=LOOKUPS!$K$3</f>
        <v>0</v>
      </c>
      <c r="S28" s="30" t="b">
        <f>tblDetailedChanges[[#This Row],[Change]]=LOOKUPS!$K$4</f>
        <v>0</v>
      </c>
      <c r="T28" s="30" t="b">
        <f>NOT(AND(tblDetailedChanges[[#This Row],[New Top Task Flag]],ISBLANK(tblDetailedChanges[[#This Row],[Dep''t Code]])))</f>
        <v>1</v>
      </c>
      <c r="U2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8" s="30" t="b">
        <f>NOT(AND(tblDetailedChanges[[#This Row],[New Top Task Flag]],ISBLANK(tblDetailedChanges[[#This Row],[Top Task Name]])))</f>
        <v>1</v>
      </c>
      <c r="W28" s="30" t="b">
        <f>NOT(AND(tblDetailedChanges[[#This Row],[New Top Task Flag]],ISBLANK(tblDetailedChanges[[#This Row],[Top Task Manager]])))</f>
        <v>1</v>
      </c>
      <c r="X28" s="30" t="b">
        <f>NOT(AND(tblDetailedChanges[[#This Row],[New Top Task Flag]],ISBLANK(tblDetailedChanges[[#This Row],[Requisition Approver]])))</f>
        <v>1</v>
      </c>
      <c r="Y28" s="30" t="b">
        <f>NOT(AND(tblDetailedChanges[[#This Row],[New Top Task Flag]],ISBLANK(tblDetailedChanges[[#This Row],[Top Task Start Date]])))</f>
        <v>1</v>
      </c>
      <c r="Z28" s="30" t="b">
        <f>NOT(AND(tblDetailedChanges[[#This Row],[New Top Task Flag]],ISBLANK(tblDetailedChanges[[#This Row],[Top Task End Date]])))</f>
        <v>1</v>
      </c>
      <c r="AA2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8" s="30" t="b">
        <f>NOT(AND(OR(tblDetailedChanges[[#This Row],[New Top Task Flag]],tblDetailedChanges[[#This Row],[New Sub Task Flag]]),ISBLANK(tblDetailedChanges[[#This Row],[Sub Task Name]])))</f>
        <v>1</v>
      </c>
      <c r="AC28" s="30" t="b">
        <f>TRUE</f>
        <v>1</v>
      </c>
      <c r="AD2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9" spans="3:31" x14ac:dyDescent="0.25">
      <c r="C29" s="29" t="str">
        <f>IF(tblDetailedChanges[[#This Row],[Dep''t Code]]="","",VLOOKUP(tblDetailedChanges[[#This Row],[Dep''t Code]],Table1[],2,0))</f>
        <v/>
      </c>
      <c r="M29" s="38"/>
      <c r="N29" s="38"/>
      <c r="O29" s="33"/>
      <c r="P29" s="39"/>
      <c r="Q29" s="30" t="b">
        <f>tblDetailedChanges[[#This Row],[Change]]=LOOKUPS!$K$2</f>
        <v>0</v>
      </c>
      <c r="R29" s="30" t="b">
        <f>tblDetailedChanges[[#This Row],[Change]]=LOOKUPS!$K$3</f>
        <v>0</v>
      </c>
      <c r="S29" s="30" t="b">
        <f>tblDetailedChanges[[#This Row],[Change]]=LOOKUPS!$K$4</f>
        <v>0</v>
      </c>
      <c r="T29" s="30" t="b">
        <f>NOT(AND(tblDetailedChanges[[#This Row],[New Top Task Flag]],ISBLANK(tblDetailedChanges[[#This Row],[Dep''t Code]])))</f>
        <v>1</v>
      </c>
      <c r="U2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9" s="30" t="b">
        <f>NOT(AND(tblDetailedChanges[[#This Row],[New Top Task Flag]],ISBLANK(tblDetailedChanges[[#This Row],[Top Task Name]])))</f>
        <v>1</v>
      </c>
      <c r="W29" s="30" t="b">
        <f>NOT(AND(tblDetailedChanges[[#This Row],[New Top Task Flag]],ISBLANK(tblDetailedChanges[[#This Row],[Top Task Manager]])))</f>
        <v>1</v>
      </c>
      <c r="X29" s="30" t="b">
        <f>NOT(AND(tblDetailedChanges[[#This Row],[New Top Task Flag]],ISBLANK(tblDetailedChanges[[#This Row],[Requisition Approver]])))</f>
        <v>1</v>
      </c>
      <c r="Y29" s="30" t="b">
        <f>NOT(AND(tblDetailedChanges[[#This Row],[New Top Task Flag]],ISBLANK(tblDetailedChanges[[#This Row],[Top Task Start Date]])))</f>
        <v>1</v>
      </c>
      <c r="Z29" s="30" t="b">
        <f>NOT(AND(tblDetailedChanges[[#This Row],[New Top Task Flag]],ISBLANK(tblDetailedChanges[[#This Row],[Top Task End Date]])))</f>
        <v>1</v>
      </c>
      <c r="AA2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9" s="30" t="b">
        <f>NOT(AND(OR(tblDetailedChanges[[#This Row],[New Top Task Flag]],tblDetailedChanges[[#This Row],[New Sub Task Flag]]),ISBLANK(tblDetailedChanges[[#This Row],[Sub Task Name]])))</f>
        <v>1</v>
      </c>
      <c r="AC29" s="30" t="b">
        <f>TRUE</f>
        <v>1</v>
      </c>
      <c r="AD2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30" spans="3:31" x14ac:dyDescent="0.25">
      <c r="C30" s="29" t="str">
        <f>IF(tblDetailedChanges[[#This Row],[Dep''t Code]]="","",VLOOKUP(tblDetailedChanges[[#This Row],[Dep''t Code]],Table1[],2,0))</f>
        <v/>
      </c>
      <c r="M30" s="38"/>
      <c r="N30" s="38"/>
      <c r="O30" s="33"/>
      <c r="P30" s="39"/>
      <c r="Q30" s="30" t="b">
        <f>tblDetailedChanges[[#This Row],[Change]]=LOOKUPS!$K$2</f>
        <v>0</v>
      </c>
      <c r="R30" s="30" t="b">
        <f>tblDetailedChanges[[#This Row],[Change]]=LOOKUPS!$K$3</f>
        <v>0</v>
      </c>
      <c r="S30" s="30" t="b">
        <f>tblDetailedChanges[[#This Row],[Change]]=LOOKUPS!$K$4</f>
        <v>0</v>
      </c>
      <c r="T30" s="30" t="b">
        <f>NOT(AND(tblDetailedChanges[[#This Row],[New Top Task Flag]],ISBLANK(tblDetailedChanges[[#This Row],[Dep''t Code]])))</f>
        <v>1</v>
      </c>
      <c r="U3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0" s="30" t="b">
        <f>NOT(AND(tblDetailedChanges[[#This Row],[New Top Task Flag]],ISBLANK(tblDetailedChanges[[#This Row],[Top Task Name]])))</f>
        <v>1</v>
      </c>
      <c r="W30" s="30" t="b">
        <f>NOT(AND(tblDetailedChanges[[#This Row],[New Top Task Flag]],ISBLANK(tblDetailedChanges[[#This Row],[Top Task Manager]])))</f>
        <v>1</v>
      </c>
      <c r="X30" s="30" t="b">
        <f>NOT(AND(tblDetailedChanges[[#This Row],[New Top Task Flag]],ISBLANK(tblDetailedChanges[[#This Row],[Requisition Approver]])))</f>
        <v>1</v>
      </c>
      <c r="Y30" s="30" t="b">
        <f>NOT(AND(tblDetailedChanges[[#This Row],[New Top Task Flag]],ISBLANK(tblDetailedChanges[[#This Row],[Top Task Start Date]])))</f>
        <v>1</v>
      </c>
      <c r="Z30" s="30" t="b">
        <f>NOT(AND(tblDetailedChanges[[#This Row],[New Top Task Flag]],ISBLANK(tblDetailedChanges[[#This Row],[Top Task End Date]])))</f>
        <v>1</v>
      </c>
      <c r="AA3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0" s="30" t="b">
        <f>NOT(AND(OR(tblDetailedChanges[[#This Row],[New Top Task Flag]],tblDetailedChanges[[#This Row],[New Sub Task Flag]]),ISBLANK(tblDetailedChanges[[#This Row],[Sub Task Name]])))</f>
        <v>1</v>
      </c>
      <c r="AC30" s="30" t="b">
        <f>TRUE</f>
        <v>1</v>
      </c>
      <c r="AD3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31" spans="3:31" x14ac:dyDescent="0.25">
      <c r="C31" s="29" t="str">
        <f>IF(tblDetailedChanges[[#This Row],[Dep''t Code]]="","",VLOOKUP(tblDetailedChanges[[#This Row],[Dep''t Code]],Table1[],2,0))</f>
        <v/>
      </c>
      <c r="M31" s="38"/>
      <c r="N31" s="38"/>
      <c r="O31" s="33"/>
      <c r="P31" s="39"/>
      <c r="Q31" s="30" t="b">
        <f>tblDetailedChanges[[#This Row],[Change]]=LOOKUPS!$K$2</f>
        <v>0</v>
      </c>
      <c r="R31" s="30" t="b">
        <f>tblDetailedChanges[[#This Row],[Change]]=LOOKUPS!$K$3</f>
        <v>0</v>
      </c>
      <c r="S31" s="30" t="b">
        <f>tblDetailedChanges[[#This Row],[Change]]=LOOKUPS!$K$4</f>
        <v>0</v>
      </c>
      <c r="T31" s="30" t="b">
        <f>NOT(AND(tblDetailedChanges[[#This Row],[New Top Task Flag]],ISBLANK(tblDetailedChanges[[#This Row],[Dep''t Code]])))</f>
        <v>1</v>
      </c>
      <c r="U3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1" s="30" t="b">
        <f>NOT(AND(tblDetailedChanges[[#This Row],[New Top Task Flag]],ISBLANK(tblDetailedChanges[[#This Row],[Top Task Name]])))</f>
        <v>1</v>
      </c>
      <c r="W31" s="30" t="b">
        <f>NOT(AND(tblDetailedChanges[[#This Row],[New Top Task Flag]],ISBLANK(tblDetailedChanges[[#This Row],[Top Task Manager]])))</f>
        <v>1</v>
      </c>
      <c r="X31" s="30" t="b">
        <f>NOT(AND(tblDetailedChanges[[#This Row],[New Top Task Flag]],ISBLANK(tblDetailedChanges[[#This Row],[Requisition Approver]])))</f>
        <v>1</v>
      </c>
      <c r="Y31" s="30" t="b">
        <f>NOT(AND(tblDetailedChanges[[#This Row],[New Top Task Flag]],ISBLANK(tblDetailedChanges[[#This Row],[Top Task Start Date]])))</f>
        <v>1</v>
      </c>
      <c r="Z31" s="30" t="b">
        <f>NOT(AND(tblDetailedChanges[[#This Row],[New Top Task Flag]],ISBLANK(tblDetailedChanges[[#This Row],[Top Task End Date]])))</f>
        <v>1</v>
      </c>
      <c r="AA3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1" s="30" t="b">
        <f>NOT(AND(OR(tblDetailedChanges[[#This Row],[New Top Task Flag]],tblDetailedChanges[[#This Row],[New Sub Task Flag]]),ISBLANK(tblDetailedChanges[[#This Row],[Sub Task Name]])))</f>
        <v>1</v>
      </c>
      <c r="AC31" s="30" t="b">
        <f>TRUE</f>
        <v>1</v>
      </c>
      <c r="AD3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32" spans="3:31" x14ac:dyDescent="0.25">
      <c r="C32" s="29" t="str">
        <f>IF(tblDetailedChanges[[#This Row],[Dep''t Code]]="","",VLOOKUP(tblDetailedChanges[[#This Row],[Dep''t Code]],Table1[],2,0))</f>
        <v/>
      </c>
      <c r="M32" s="38"/>
      <c r="N32" s="38"/>
      <c r="O32" s="33"/>
      <c r="P32" s="39"/>
      <c r="Q32" s="30" t="b">
        <f>tblDetailedChanges[[#This Row],[Change]]=LOOKUPS!$K$2</f>
        <v>0</v>
      </c>
      <c r="R32" s="30" t="b">
        <f>tblDetailedChanges[[#This Row],[Change]]=LOOKUPS!$K$3</f>
        <v>0</v>
      </c>
      <c r="S32" s="30" t="b">
        <f>tblDetailedChanges[[#This Row],[Change]]=LOOKUPS!$K$4</f>
        <v>0</v>
      </c>
      <c r="T32" s="30" t="b">
        <f>NOT(AND(tblDetailedChanges[[#This Row],[New Top Task Flag]],ISBLANK(tblDetailedChanges[[#This Row],[Dep''t Code]])))</f>
        <v>1</v>
      </c>
      <c r="U3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2" s="30" t="b">
        <f>NOT(AND(tblDetailedChanges[[#This Row],[New Top Task Flag]],ISBLANK(tblDetailedChanges[[#This Row],[Top Task Name]])))</f>
        <v>1</v>
      </c>
      <c r="W32" s="30" t="b">
        <f>NOT(AND(tblDetailedChanges[[#This Row],[New Top Task Flag]],ISBLANK(tblDetailedChanges[[#This Row],[Top Task Manager]])))</f>
        <v>1</v>
      </c>
      <c r="X32" s="30" t="b">
        <f>NOT(AND(tblDetailedChanges[[#This Row],[New Top Task Flag]],ISBLANK(tblDetailedChanges[[#This Row],[Requisition Approver]])))</f>
        <v>1</v>
      </c>
      <c r="Y32" s="30" t="b">
        <f>NOT(AND(tblDetailedChanges[[#This Row],[New Top Task Flag]],ISBLANK(tblDetailedChanges[[#This Row],[Top Task Start Date]])))</f>
        <v>1</v>
      </c>
      <c r="Z32" s="30" t="b">
        <f>NOT(AND(tblDetailedChanges[[#This Row],[New Top Task Flag]],ISBLANK(tblDetailedChanges[[#This Row],[Top Task End Date]])))</f>
        <v>1</v>
      </c>
      <c r="AA3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2" s="30" t="b">
        <f>NOT(AND(OR(tblDetailedChanges[[#This Row],[New Top Task Flag]],tblDetailedChanges[[#This Row],[New Sub Task Flag]]),ISBLANK(tblDetailedChanges[[#This Row],[Sub Task Name]])))</f>
        <v>1</v>
      </c>
      <c r="AC32" s="30" t="b">
        <f>TRUE</f>
        <v>1</v>
      </c>
      <c r="AD3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33" spans="3:31" x14ac:dyDescent="0.25">
      <c r="C33" s="29" t="str">
        <f>IF(tblDetailedChanges[[#This Row],[Dep''t Code]]="","",VLOOKUP(tblDetailedChanges[[#This Row],[Dep''t Code]],Table1[],2,0))</f>
        <v/>
      </c>
      <c r="M33" s="38"/>
      <c r="N33" s="38"/>
      <c r="O33" s="33"/>
      <c r="P33" s="39"/>
      <c r="Q33" s="30" t="b">
        <f>tblDetailedChanges[[#This Row],[Change]]=LOOKUPS!$K$2</f>
        <v>0</v>
      </c>
      <c r="R33" s="30" t="b">
        <f>tblDetailedChanges[[#This Row],[Change]]=LOOKUPS!$K$3</f>
        <v>0</v>
      </c>
      <c r="S33" s="30" t="b">
        <f>tblDetailedChanges[[#This Row],[Change]]=LOOKUPS!$K$4</f>
        <v>0</v>
      </c>
      <c r="T33" s="30" t="b">
        <f>NOT(AND(tblDetailedChanges[[#This Row],[New Top Task Flag]],ISBLANK(tblDetailedChanges[[#This Row],[Dep''t Code]])))</f>
        <v>1</v>
      </c>
      <c r="U3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3" s="30" t="b">
        <f>NOT(AND(tblDetailedChanges[[#This Row],[New Top Task Flag]],ISBLANK(tblDetailedChanges[[#This Row],[Top Task Name]])))</f>
        <v>1</v>
      </c>
      <c r="W33" s="30" t="b">
        <f>NOT(AND(tblDetailedChanges[[#This Row],[New Top Task Flag]],ISBLANK(tblDetailedChanges[[#This Row],[Top Task Manager]])))</f>
        <v>1</v>
      </c>
      <c r="X33" s="30" t="b">
        <f>NOT(AND(tblDetailedChanges[[#This Row],[New Top Task Flag]],ISBLANK(tblDetailedChanges[[#This Row],[Requisition Approver]])))</f>
        <v>1</v>
      </c>
      <c r="Y33" s="30" t="b">
        <f>NOT(AND(tblDetailedChanges[[#This Row],[New Top Task Flag]],ISBLANK(tblDetailedChanges[[#This Row],[Top Task Start Date]])))</f>
        <v>1</v>
      </c>
      <c r="Z33" s="30" t="b">
        <f>NOT(AND(tblDetailedChanges[[#This Row],[New Top Task Flag]],ISBLANK(tblDetailedChanges[[#This Row],[Top Task End Date]])))</f>
        <v>1</v>
      </c>
      <c r="AA3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3" s="30" t="b">
        <f>NOT(AND(OR(tblDetailedChanges[[#This Row],[New Top Task Flag]],tblDetailedChanges[[#This Row],[New Sub Task Flag]]),ISBLANK(tblDetailedChanges[[#This Row],[Sub Task Name]])))</f>
        <v>1</v>
      </c>
      <c r="AC33" s="30" t="b">
        <f>TRUE</f>
        <v>1</v>
      </c>
      <c r="AD3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34" spans="3:31" x14ac:dyDescent="0.25">
      <c r="C34" s="29" t="str">
        <f>IF(tblDetailedChanges[[#This Row],[Dep''t Code]]="","",VLOOKUP(tblDetailedChanges[[#This Row],[Dep''t Code]],Table1[],2,0))</f>
        <v/>
      </c>
      <c r="M34" s="38"/>
      <c r="N34" s="38"/>
      <c r="O34" s="33"/>
      <c r="P34" s="39"/>
      <c r="Q34" s="30" t="b">
        <f>tblDetailedChanges[[#This Row],[Change]]=LOOKUPS!$K$2</f>
        <v>0</v>
      </c>
      <c r="R34" s="30" t="b">
        <f>tblDetailedChanges[[#This Row],[Change]]=LOOKUPS!$K$3</f>
        <v>0</v>
      </c>
      <c r="S34" s="30" t="b">
        <f>tblDetailedChanges[[#This Row],[Change]]=LOOKUPS!$K$4</f>
        <v>0</v>
      </c>
      <c r="T34" s="30" t="b">
        <f>NOT(AND(tblDetailedChanges[[#This Row],[New Top Task Flag]],ISBLANK(tblDetailedChanges[[#This Row],[Dep''t Code]])))</f>
        <v>1</v>
      </c>
      <c r="U3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4" s="30" t="b">
        <f>NOT(AND(tblDetailedChanges[[#This Row],[New Top Task Flag]],ISBLANK(tblDetailedChanges[[#This Row],[Top Task Name]])))</f>
        <v>1</v>
      </c>
      <c r="W34" s="30" t="b">
        <f>NOT(AND(tblDetailedChanges[[#This Row],[New Top Task Flag]],ISBLANK(tblDetailedChanges[[#This Row],[Top Task Manager]])))</f>
        <v>1</v>
      </c>
      <c r="X34" s="30" t="b">
        <f>NOT(AND(tblDetailedChanges[[#This Row],[New Top Task Flag]],ISBLANK(tblDetailedChanges[[#This Row],[Requisition Approver]])))</f>
        <v>1</v>
      </c>
      <c r="Y34" s="30" t="b">
        <f>NOT(AND(tblDetailedChanges[[#This Row],[New Top Task Flag]],ISBLANK(tblDetailedChanges[[#This Row],[Top Task Start Date]])))</f>
        <v>1</v>
      </c>
      <c r="Z34" s="30" t="b">
        <f>NOT(AND(tblDetailedChanges[[#This Row],[New Top Task Flag]],ISBLANK(tblDetailedChanges[[#This Row],[Top Task End Date]])))</f>
        <v>1</v>
      </c>
      <c r="AA3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4" s="30" t="b">
        <f>NOT(AND(OR(tblDetailedChanges[[#This Row],[New Top Task Flag]],tblDetailedChanges[[#This Row],[New Sub Task Flag]]),ISBLANK(tblDetailedChanges[[#This Row],[Sub Task Name]])))</f>
        <v>1</v>
      </c>
      <c r="AC34" s="30" t="b">
        <f>TRUE</f>
        <v>1</v>
      </c>
      <c r="AD3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35" spans="3:31" x14ac:dyDescent="0.25">
      <c r="C35" s="29" t="str">
        <f>IF(tblDetailedChanges[[#This Row],[Dep''t Code]]="","",VLOOKUP(tblDetailedChanges[[#This Row],[Dep''t Code]],Table1[],2,0))</f>
        <v/>
      </c>
      <c r="M35" s="38"/>
      <c r="N35" s="38"/>
      <c r="O35" s="33"/>
      <c r="P35" s="39"/>
      <c r="Q35" s="30" t="b">
        <f>tblDetailedChanges[[#This Row],[Change]]=LOOKUPS!$K$2</f>
        <v>0</v>
      </c>
      <c r="R35" s="30" t="b">
        <f>tblDetailedChanges[[#This Row],[Change]]=LOOKUPS!$K$3</f>
        <v>0</v>
      </c>
      <c r="S35" s="30" t="b">
        <f>tblDetailedChanges[[#This Row],[Change]]=LOOKUPS!$K$4</f>
        <v>0</v>
      </c>
      <c r="T35" s="30" t="b">
        <f>NOT(AND(tblDetailedChanges[[#This Row],[New Top Task Flag]],ISBLANK(tblDetailedChanges[[#This Row],[Dep''t Code]])))</f>
        <v>1</v>
      </c>
      <c r="U3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5" s="30" t="b">
        <f>NOT(AND(tblDetailedChanges[[#This Row],[New Top Task Flag]],ISBLANK(tblDetailedChanges[[#This Row],[Top Task Name]])))</f>
        <v>1</v>
      </c>
      <c r="W35" s="30" t="b">
        <f>NOT(AND(tblDetailedChanges[[#This Row],[New Top Task Flag]],ISBLANK(tblDetailedChanges[[#This Row],[Top Task Manager]])))</f>
        <v>1</v>
      </c>
      <c r="X35" s="30" t="b">
        <f>NOT(AND(tblDetailedChanges[[#This Row],[New Top Task Flag]],ISBLANK(tblDetailedChanges[[#This Row],[Requisition Approver]])))</f>
        <v>1</v>
      </c>
      <c r="Y35" s="30" t="b">
        <f>NOT(AND(tblDetailedChanges[[#This Row],[New Top Task Flag]],ISBLANK(tblDetailedChanges[[#This Row],[Top Task Start Date]])))</f>
        <v>1</v>
      </c>
      <c r="Z35" s="30" t="b">
        <f>NOT(AND(tblDetailedChanges[[#This Row],[New Top Task Flag]],ISBLANK(tblDetailedChanges[[#This Row],[Top Task End Date]])))</f>
        <v>1</v>
      </c>
      <c r="AA3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5" s="30" t="b">
        <f>NOT(AND(OR(tblDetailedChanges[[#This Row],[New Top Task Flag]],tblDetailedChanges[[#This Row],[New Sub Task Flag]]),ISBLANK(tblDetailedChanges[[#This Row],[Sub Task Name]])))</f>
        <v>1</v>
      </c>
      <c r="AC35" s="30" t="b">
        <f>TRUE</f>
        <v>1</v>
      </c>
      <c r="AD3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36" spans="3:31" x14ac:dyDescent="0.25">
      <c r="C36" s="29" t="str">
        <f>IF(tblDetailedChanges[[#This Row],[Dep''t Code]]="","",VLOOKUP(tblDetailedChanges[[#This Row],[Dep''t Code]],Table1[],2,0))</f>
        <v/>
      </c>
      <c r="M36" s="38"/>
      <c r="N36" s="38"/>
      <c r="O36" s="33"/>
      <c r="P36" s="39"/>
      <c r="Q36" s="30" t="b">
        <f>tblDetailedChanges[[#This Row],[Change]]=LOOKUPS!$K$2</f>
        <v>0</v>
      </c>
      <c r="R36" s="30" t="b">
        <f>tblDetailedChanges[[#This Row],[Change]]=LOOKUPS!$K$3</f>
        <v>0</v>
      </c>
      <c r="S36" s="30" t="b">
        <f>tblDetailedChanges[[#This Row],[Change]]=LOOKUPS!$K$4</f>
        <v>0</v>
      </c>
      <c r="T36" s="30" t="b">
        <f>NOT(AND(tblDetailedChanges[[#This Row],[New Top Task Flag]],ISBLANK(tblDetailedChanges[[#This Row],[Dep''t Code]])))</f>
        <v>1</v>
      </c>
      <c r="U3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6" s="30" t="b">
        <f>NOT(AND(tblDetailedChanges[[#This Row],[New Top Task Flag]],ISBLANK(tblDetailedChanges[[#This Row],[Top Task Name]])))</f>
        <v>1</v>
      </c>
      <c r="W36" s="30" t="b">
        <f>NOT(AND(tblDetailedChanges[[#This Row],[New Top Task Flag]],ISBLANK(tblDetailedChanges[[#This Row],[Top Task Manager]])))</f>
        <v>1</v>
      </c>
      <c r="X36" s="30" t="b">
        <f>NOT(AND(tblDetailedChanges[[#This Row],[New Top Task Flag]],ISBLANK(tblDetailedChanges[[#This Row],[Requisition Approver]])))</f>
        <v>1</v>
      </c>
      <c r="Y36" s="30" t="b">
        <f>NOT(AND(tblDetailedChanges[[#This Row],[New Top Task Flag]],ISBLANK(tblDetailedChanges[[#This Row],[Top Task Start Date]])))</f>
        <v>1</v>
      </c>
      <c r="Z36" s="30" t="b">
        <f>NOT(AND(tblDetailedChanges[[#This Row],[New Top Task Flag]],ISBLANK(tblDetailedChanges[[#This Row],[Top Task End Date]])))</f>
        <v>1</v>
      </c>
      <c r="AA3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6" s="30" t="b">
        <f>NOT(AND(OR(tblDetailedChanges[[#This Row],[New Top Task Flag]],tblDetailedChanges[[#This Row],[New Sub Task Flag]]),ISBLANK(tblDetailedChanges[[#This Row],[Sub Task Name]])))</f>
        <v>1</v>
      </c>
      <c r="AC36" s="30" t="b">
        <f>TRUE</f>
        <v>1</v>
      </c>
      <c r="AD3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37" spans="3:31" x14ac:dyDescent="0.25">
      <c r="C37" s="29" t="str">
        <f>IF(tblDetailedChanges[[#This Row],[Dep''t Code]]="","",VLOOKUP(tblDetailedChanges[[#This Row],[Dep''t Code]],Table1[],2,0))</f>
        <v/>
      </c>
      <c r="M37" s="38"/>
      <c r="N37" s="38"/>
      <c r="O37" s="33"/>
      <c r="P37" s="39"/>
      <c r="Q37" s="30" t="b">
        <f>tblDetailedChanges[[#This Row],[Change]]=LOOKUPS!$K$2</f>
        <v>0</v>
      </c>
      <c r="R37" s="30" t="b">
        <f>tblDetailedChanges[[#This Row],[Change]]=LOOKUPS!$K$3</f>
        <v>0</v>
      </c>
      <c r="S37" s="30" t="b">
        <f>tblDetailedChanges[[#This Row],[Change]]=LOOKUPS!$K$4</f>
        <v>0</v>
      </c>
      <c r="T37" s="30" t="b">
        <f>NOT(AND(tblDetailedChanges[[#This Row],[New Top Task Flag]],ISBLANK(tblDetailedChanges[[#This Row],[Dep''t Code]])))</f>
        <v>1</v>
      </c>
      <c r="U3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7" s="30" t="b">
        <f>NOT(AND(tblDetailedChanges[[#This Row],[New Top Task Flag]],ISBLANK(tblDetailedChanges[[#This Row],[Top Task Name]])))</f>
        <v>1</v>
      </c>
      <c r="W37" s="30" t="b">
        <f>NOT(AND(tblDetailedChanges[[#This Row],[New Top Task Flag]],ISBLANK(tblDetailedChanges[[#This Row],[Top Task Manager]])))</f>
        <v>1</v>
      </c>
      <c r="X37" s="30" t="b">
        <f>NOT(AND(tblDetailedChanges[[#This Row],[New Top Task Flag]],ISBLANK(tblDetailedChanges[[#This Row],[Requisition Approver]])))</f>
        <v>1</v>
      </c>
      <c r="Y37" s="30" t="b">
        <f>NOT(AND(tblDetailedChanges[[#This Row],[New Top Task Flag]],ISBLANK(tblDetailedChanges[[#This Row],[Top Task Start Date]])))</f>
        <v>1</v>
      </c>
      <c r="Z37" s="30" t="b">
        <f>NOT(AND(tblDetailedChanges[[#This Row],[New Top Task Flag]],ISBLANK(tblDetailedChanges[[#This Row],[Top Task End Date]])))</f>
        <v>1</v>
      </c>
      <c r="AA3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7" s="30" t="b">
        <f>NOT(AND(OR(tblDetailedChanges[[#This Row],[New Top Task Flag]],tblDetailedChanges[[#This Row],[New Sub Task Flag]]),ISBLANK(tblDetailedChanges[[#This Row],[Sub Task Name]])))</f>
        <v>1</v>
      </c>
      <c r="AC37" s="30" t="b">
        <f>TRUE</f>
        <v>1</v>
      </c>
      <c r="AD3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38" spans="3:31" x14ac:dyDescent="0.25">
      <c r="C38" s="29" t="str">
        <f>IF(tblDetailedChanges[[#This Row],[Dep''t Code]]="","",VLOOKUP(tblDetailedChanges[[#This Row],[Dep''t Code]],Table1[],2,0))</f>
        <v/>
      </c>
      <c r="M38" s="38"/>
      <c r="N38" s="38"/>
      <c r="O38" s="33"/>
      <c r="P38" s="39"/>
      <c r="Q38" s="30" t="b">
        <f>tblDetailedChanges[[#This Row],[Change]]=LOOKUPS!$K$2</f>
        <v>0</v>
      </c>
      <c r="R38" s="30" t="b">
        <f>tblDetailedChanges[[#This Row],[Change]]=LOOKUPS!$K$3</f>
        <v>0</v>
      </c>
      <c r="S38" s="30" t="b">
        <f>tblDetailedChanges[[#This Row],[Change]]=LOOKUPS!$K$4</f>
        <v>0</v>
      </c>
      <c r="T38" s="30" t="b">
        <f>NOT(AND(tblDetailedChanges[[#This Row],[New Top Task Flag]],ISBLANK(tblDetailedChanges[[#This Row],[Dep''t Code]])))</f>
        <v>1</v>
      </c>
      <c r="U3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8" s="30" t="b">
        <f>NOT(AND(tblDetailedChanges[[#This Row],[New Top Task Flag]],ISBLANK(tblDetailedChanges[[#This Row],[Top Task Name]])))</f>
        <v>1</v>
      </c>
      <c r="W38" s="30" t="b">
        <f>NOT(AND(tblDetailedChanges[[#This Row],[New Top Task Flag]],ISBLANK(tblDetailedChanges[[#This Row],[Top Task Manager]])))</f>
        <v>1</v>
      </c>
      <c r="X38" s="30" t="b">
        <f>NOT(AND(tblDetailedChanges[[#This Row],[New Top Task Flag]],ISBLANK(tblDetailedChanges[[#This Row],[Requisition Approver]])))</f>
        <v>1</v>
      </c>
      <c r="Y38" s="30" t="b">
        <f>NOT(AND(tblDetailedChanges[[#This Row],[New Top Task Flag]],ISBLANK(tblDetailedChanges[[#This Row],[Top Task Start Date]])))</f>
        <v>1</v>
      </c>
      <c r="Z38" s="30" t="b">
        <f>NOT(AND(tblDetailedChanges[[#This Row],[New Top Task Flag]],ISBLANK(tblDetailedChanges[[#This Row],[Top Task End Date]])))</f>
        <v>1</v>
      </c>
      <c r="AA3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8" s="30" t="b">
        <f>NOT(AND(OR(tblDetailedChanges[[#This Row],[New Top Task Flag]],tblDetailedChanges[[#This Row],[New Sub Task Flag]]),ISBLANK(tblDetailedChanges[[#This Row],[Sub Task Name]])))</f>
        <v>1</v>
      </c>
      <c r="AC38" s="30" t="b">
        <f>TRUE</f>
        <v>1</v>
      </c>
      <c r="AD3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39" spans="3:31" x14ac:dyDescent="0.25">
      <c r="C39" s="29" t="str">
        <f>IF(tblDetailedChanges[[#This Row],[Dep''t Code]]="","",VLOOKUP(tblDetailedChanges[[#This Row],[Dep''t Code]],Table1[],2,0))</f>
        <v/>
      </c>
      <c r="M39" s="38"/>
      <c r="N39" s="38"/>
      <c r="O39" s="33"/>
      <c r="P39" s="39"/>
      <c r="Q39" s="30" t="b">
        <f>tblDetailedChanges[[#This Row],[Change]]=LOOKUPS!$K$2</f>
        <v>0</v>
      </c>
      <c r="R39" s="30" t="b">
        <f>tblDetailedChanges[[#This Row],[Change]]=LOOKUPS!$K$3</f>
        <v>0</v>
      </c>
      <c r="S39" s="30" t="b">
        <f>tblDetailedChanges[[#This Row],[Change]]=LOOKUPS!$K$4</f>
        <v>0</v>
      </c>
      <c r="T39" s="30" t="b">
        <f>NOT(AND(tblDetailedChanges[[#This Row],[New Top Task Flag]],ISBLANK(tblDetailedChanges[[#This Row],[Dep''t Code]])))</f>
        <v>1</v>
      </c>
      <c r="U3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39" s="30" t="b">
        <f>NOT(AND(tblDetailedChanges[[#This Row],[New Top Task Flag]],ISBLANK(tblDetailedChanges[[#This Row],[Top Task Name]])))</f>
        <v>1</v>
      </c>
      <c r="W39" s="30" t="b">
        <f>NOT(AND(tblDetailedChanges[[#This Row],[New Top Task Flag]],ISBLANK(tblDetailedChanges[[#This Row],[Top Task Manager]])))</f>
        <v>1</v>
      </c>
      <c r="X39" s="30" t="b">
        <f>NOT(AND(tblDetailedChanges[[#This Row],[New Top Task Flag]],ISBLANK(tblDetailedChanges[[#This Row],[Requisition Approver]])))</f>
        <v>1</v>
      </c>
      <c r="Y39" s="30" t="b">
        <f>NOT(AND(tblDetailedChanges[[#This Row],[New Top Task Flag]],ISBLANK(tblDetailedChanges[[#This Row],[Top Task Start Date]])))</f>
        <v>1</v>
      </c>
      <c r="Z39" s="30" t="b">
        <f>NOT(AND(tblDetailedChanges[[#This Row],[New Top Task Flag]],ISBLANK(tblDetailedChanges[[#This Row],[Top Task End Date]])))</f>
        <v>1</v>
      </c>
      <c r="AA3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39" s="30" t="b">
        <f>NOT(AND(OR(tblDetailedChanges[[#This Row],[New Top Task Flag]],tblDetailedChanges[[#This Row],[New Sub Task Flag]]),ISBLANK(tblDetailedChanges[[#This Row],[Sub Task Name]])))</f>
        <v>1</v>
      </c>
      <c r="AC39" s="30" t="b">
        <f>TRUE</f>
        <v>1</v>
      </c>
      <c r="AD3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3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0" spans="3:31" x14ac:dyDescent="0.25">
      <c r="C40" s="29" t="str">
        <f>IF(tblDetailedChanges[[#This Row],[Dep''t Code]]="","",VLOOKUP(tblDetailedChanges[[#This Row],[Dep''t Code]],Table1[],2,0))</f>
        <v/>
      </c>
      <c r="M40" s="38"/>
      <c r="N40" s="38"/>
      <c r="O40" s="33"/>
      <c r="P40" s="39"/>
      <c r="Q40" s="30" t="b">
        <f>tblDetailedChanges[[#This Row],[Change]]=LOOKUPS!$K$2</f>
        <v>0</v>
      </c>
      <c r="R40" s="30" t="b">
        <f>tblDetailedChanges[[#This Row],[Change]]=LOOKUPS!$K$3</f>
        <v>0</v>
      </c>
      <c r="S40" s="30" t="b">
        <f>tblDetailedChanges[[#This Row],[Change]]=LOOKUPS!$K$4</f>
        <v>0</v>
      </c>
      <c r="T40" s="30" t="b">
        <f>NOT(AND(tblDetailedChanges[[#This Row],[New Top Task Flag]],ISBLANK(tblDetailedChanges[[#This Row],[Dep''t Code]])))</f>
        <v>1</v>
      </c>
      <c r="U4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0" s="30" t="b">
        <f>NOT(AND(tblDetailedChanges[[#This Row],[New Top Task Flag]],ISBLANK(tblDetailedChanges[[#This Row],[Top Task Name]])))</f>
        <v>1</v>
      </c>
      <c r="W40" s="30" t="b">
        <f>NOT(AND(tblDetailedChanges[[#This Row],[New Top Task Flag]],ISBLANK(tblDetailedChanges[[#This Row],[Top Task Manager]])))</f>
        <v>1</v>
      </c>
      <c r="X40" s="30" t="b">
        <f>NOT(AND(tblDetailedChanges[[#This Row],[New Top Task Flag]],ISBLANK(tblDetailedChanges[[#This Row],[Requisition Approver]])))</f>
        <v>1</v>
      </c>
      <c r="Y40" s="30" t="b">
        <f>NOT(AND(tblDetailedChanges[[#This Row],[New Top Task Flag]],ISBLANK(tblDetailedChanges[[#This Row],[Top Task Start Date]])))</f>
        <v>1</v>
      </c>
      <c r="Z40" s="30" t="b">
        <f>NOT(AND(tblDetailedChanges[[#This Row],[New Top Task Flag]],ISBLANK(tblDetailedChanges[[#This Row],[Top Task End Date]])))</f>
        <v>1</v>
      </c>
      <c r="AA4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0" s="30" t="b">
        <f>NOT(AND(OR(tblDetailedChanges[[#This Row],[New Top Task Flag]],tblDetailedChanges[[#This Row],[New Sub Task Flag]]),ISBLANK(tblDetailedChanges[[#This Row],[Sub Task Name]])))</f>
        <v>1</v>
      </c>
      <c r="AC40" s="30" t="b">
        <f>TRUE</f>
        <v>1</v>
      </c>
      <c r="AD4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1" spans="3:31" x14ac:dyDescent="0.25">
      <c r="C41" s="29" t="str">
        <f>IF(tblDetailedChanges[[#This Row],[Dep''t Code]]="","",VLOOKUP(tblDetailedChanges[[#This Row],[Dep''t Code]],Table1[],2,0))</f>
        <v/>
      </c>
      <c r="M41" s="38"/>
      <c r="N41" s="38"/>
      <c r="O41" s="33"/>
      <c r="P41" s="39"/>
      <c r="Q41" s="30" t="b">
        <f>tblDetailedChanges[[#This Row],[Change]]=LOOKUPS!$K$2</f>
        <v>0</v>
      </c>
      <c r="R41" s="30" t="b">
        <f>tblDetailedChanges[[#This Row],[Change]]=LOOKUPS!$K$3</f>
        <v>0</v>
      </c>
      <c r="S41" s="30" t="b">
        <f>tblDetailedChanges[[#This Row],[Change]]=LOOKUPS!$K$4</f>
        <v>0</v>
      </c>
      <c r="T41" s="30" t="b">
        <f>NOT(AND(tblDetailedChanges[[#This Row],[New Top Task Flag]],ISBLANK(tblDetailedChanges[[#This Row],[Dep''t Code]])))</f>
        <v>1</v>
      </c>
      <c r="U4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1" s="30" t="b">
        <f>NOT(AND(tblDetailedChanges[[#This Row],[New Top Task Flag]],ISBLANK(tblDetailedChanges[[#This Row],[Top Task Name]])))</f>
        <v>1</v>
      </c>
      <c r="W41" s="30" t="b">
        <f>NOT(AND(tblDetailedChanges[[#This Row],[New Top Task Flag]],ISBLANK(tblDetailedChanges[[#This Row],[Top Task Manager]])))</f>
        <v>1</v>
      </c>
      <c r="X41" s="30" t="b">
        <f>NOT(AND(tblDetailedChanges[[#This Row],[New Top Task Flag]],ISBLANK(tblDetailedChanges[[#This Row],[Requisition Approver]])))</f>
        <v>1</v>
      </c>
      <c r="Y41" s="30" t="b">
        <f>NOT(AND(tblDetailedChanges[[#This Row],[New Top Task Flag]],ISBLANK(tblDetailedChanges[[#This Row],[Top Task Start Date]])))</f>
        <v>1</v>
      </c>
      <c r="Z41" s="30" t="b">
        <f>NOT(AND(tblDetailedChanges[[#This Row],[New Top Task Flag]],ISBLANK(tblDetailedChanges[[#This Row],[Top Task End Date]])))</f>
        <v>1</v>
      </c>
      <c r="AA4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1" s="30" t="b">
        <f>NOT(AND(OR(tblDetailedChanges[[#This Row],[New Top Task Flag]],tblDetailedChanges[[#This Row],[New Sub Task Flag]]),ISBLANK(tblDetailedChanges[[#This Row],[Sub Task Name]])))</f>
        <v>1</v>
      </c>
      <c r="AC41" s="30" t="b">
        <f>TRUE</f>
        <v>1</v>
      </c>
      <c r="AD4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2" spans="3:31" x14ac:dyDescent="0.25">
      <c r="C42" s="29" t="str">
        <f>IF(tblDetailedChanges[[#This Row],[Dep''t Code]]="","",VLOOKUP(tblDetailedChanges[[#This Row],[Dep''t Code]],Table1[],2,0))</f>
        <v/>
      </c>
      <c r="M42" s="38"/>
      <c r="N42" s="38"/>
      <c r="O42" s="33"/>
      <c r="P42" s="39"/>
      <c r="Q42" s="30" t="b">
        <f>tblDetailedChanges[[#This Row],[Change]]=LOOKUPS!$K$2</f>
        <v>0</v>
      </c>
      <c r="R42" s="30" t="b">
        <f>tblDetailedChanges[[#This Row],[Change]]=LOOKUPS!$K$3</f>
        <v>0</v>
      </c>
      <c r="S42" s="30" t="b">
        <f>tblDetailedChanges[[#This Row],[Change]]=LOOKUPS!$K$4</f>
        <v>0</v>
      </c>
      <c r="T42" s="30" t="b">
        <f>NOT(AND(tblDetailedChanges[[#This Row],[New Top Task Flag]],ISBLANK(tblDetailedChanges[[#This Row],[Dep''t Code]])))</f>
        <v>1</v>
      </c>
      <c r="U4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2" s="30" t="b">
        <f>NOT(AND(tblDetailedChanges[[#This Row],[New Top Task Flag]],ISBLANK(tblDetailedChanges[[#This Row],[Top Task Name]])))</f>
        <v>1</v>
      </c>
      <c r="W42" s="30" t="b">
        <f>NOT(AND(tblDetailedChanges[[#This Row],[New Top Task Flag]],ISBLANK(tblDetailedChanges[[#This Row],[Top Task Manager]])))</f>
        <v>1</v>
      </c>
      <c r="X42" s="30" t="b">
        <f>NOT(AND(tblDetailedChanges[[#This Row],[New Top Task Flag]],ISBLANK(tblDetailedChanges[[#This Row],[Requisition Approver]])))</f>
        <v>1</v>
      </c>
      <c r="Y42" s="30" t="b">
        <f>NOT(AND(tblDetailedChanges[[#This Row],[New Top Task Flag]],ISBLANK(tblDetailedChanges[[#This Row],[Top Task Start Date]])))</f>
        <v>1</v>
      </c>
      <c r="Z42" s="30" t="b">
        <f>NOT(AND(tblDetailedChanges[[#This Row],[New Top Task Flag]],ISBLANK(tblDetailedChanges[[#This Row],[Top Task End Date]])))</f>
        <v>1</v>
      </c>
      <c r="AA4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2" s="30" t="b">
        <f>NOT(AND(OR(tblDetailedChanges[[#This Row],[New Top Task Flag]],tblDetailedChanges[[#This Row],[New Sub Task Flag]]),ISBLANK(tblDetailedChanges[[#This Row],[Sub Task Name]])))</f>
        <v>1</v>
      </c>
      <c r="AC42" s="30" t="b">
        <f>TRUE</f>
        <v>1</v>
      </c>
      <c r="AD4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3" spans="3:31" x14ac:dyDescent="0.25">
      <c r="C43" s="29" t="str">
        <f>IF(tblDetailedChanges[[#This Row],[Dep''t Code]]="","",VLOOKUP(tblDetailedChanges[[#This Row],[Dep''t Code]],Table1[],2,0))</f>
        <v/>
      </c>
      <c r="M43" s="38"/>
      <c r="N43" s="38"/>
      <c r="O43" s="33"/>
      <c r="P43" s="39"/>
      <c r="Q43" s="30" t="b">
        <f>tblDetailedChanges[[#This Row],[Change]]=LOOKUPS!$K$2</f>
        <v>0</v>
      </c>
      <c r="R43" s="30" t="b">
        <f>tblDetailedChanges[[#This Row],[Change]]=LOOKUPS!$K$3</f>
        <v>0</v>
      </c>
      <c r="S43" s="30" t="b">
        <f>tblDetailedChanges[[#This Row],[Change]]=LOOKUPS!$K$4</f>
        <v>0</v>
      </c>
      <c r="T43" s="30" t="b">
        <f>NOT(AND(tblDetailedChanges[[#This Row],[New Top Task Flag]],ISBLANK(tblDetailedChanges[[#This Row],[Dep''t Code]])))</f>
        <v>1</v>
      </c>
      <c r="U4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3" s="30" t="b">
        <f>NOT(AND(tblDetailedChanges[[#This Row],[New Top Task Flag]],ISBLANK(tblDetailedChanges[[#This Row],[Top Task Name]])))</f>
        <v>1</v>
      </c>
      <c r="W43" s="30" t="b">
        <f>NOT(AND(tblDetailedChanges[[#This Row],[New Top Task Flag]],ISBLANK(tblDetailedChanges[[#This Row],[Top Task Manager]])))</f>
        <v>1</v>
      </c>
      <c r="X43" s="30" t="b">
        <f>NOT(AND(tblDetailedChanges[[#This Row],[New Top Task Flag]],ISBLANK(tblDetailedChanges[[#This Row],[Requisition Approver]])))</f>
        <v>1</v>
      </c>
      <c r="Y43" s="30" t="b">
        <f>NOT(AND(tblDetailedChanges[[#This Row],[New Top Task Flag]],ISBLANK(tblDetailedChanges[[#This Row],[Top Task Start Date]])))</f>
        <v>1</v>
      </c>
      <c r="Z43" s="30" t="b">
        <f>NOT(AND(tblDetailedChanges[[#This Row],[New Top Task Flag]],ISBLANK(tblDetailedChanges[[#This Row],[Top Task End Date]])))</f>
        <v>1</v>
      </c>
      <c r="AA4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3" s="30" t="b">
        <f>NOT(AND(OR(tblDetailedChanges[[#This Row],[New Top Task Flag]],tblDetailedChanges[[#This Row],[New Sub Task Flag]]),ISBLANK(tblDetailedChanges[[#This Row],[Sub Task Name]])))</f>
        <v>1</v>
      </c>
      <c r="AC43" s="30" t="b">
        <f>TRUE</f>
        <v>1</v>
      </c>
      <c r="AD4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4" spans="3:31" x14ac:dyDescent="0.25">
      <c r="C44" s="29" t="str">
        <f>IF(tblDetailedChanges[[#This Row],[Dep''t Code]]="","",VLOOKUP(tblDetailedChanges[[#This Row],[Dep''t Code]],Table1[],2,0))</f>
        <v/>
      </c>
      <c r="M44" s="38"/>
      <c r="N44" s="38"/>
      <c r="O44" s="33"/>
      <c r="P44" s="39"/>
      <c r="Q44" s="30" t="b">
        <f>tblDetailedChanges[[#This Row],[Change]]=LOOKUPS!$K$2</f>
        <v>0</v>
      </c>
      <c r="R44" s="30" t="b">
        <f>tblDetailedChanges[[#This Row],[Change]]=LOOKUPS!$K$3</f>
        <v>0</v>
      </c>
      <c r="S44" s="30" t="b">
        <f>tblDetailedChanges[[#This Row],[Change]]=LOOKUPS!$K$4</f>
        <v>0</v>
      </c>
      <c r="T44" s="30" t="b">
        <f>NOT(AND(tblDetailedChanges[[#This Row],[New Top Task Flag]],ISBLANK(tblDetailedChanges[[#This Row],[Dep''t Code]])))</f>
        <v>1</v>
      </c>
      <c r="U4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4" s="30" t="b">
        <f>NOT(AND(tblDetailedChanges[[#This Row],[New Top Task Flag]],ISBLANK(tblDetailedChanges[[#This Row],[Top Task Name]])))</f>
        <v>1</v>
      </c>
      <c r="W44" s="30" t="b">
        <f>NOT(AND(tblDetailedChanges[[#This Row],[New Top Task Flag]],ISBLANK(tblDetailedChanges[[#This Row],[Top Task Manager]])))</f>
        <v>1</v>
      </c>
      <c r="X44" s="30" t="b">
        <f>NOT(AND(tblDetailedChanges[[#This Row],[New Top Task Flag]],ISBLANK(tblDetailedChanges[[#This Row],[Requisition Approver]])))</f>
        <v>1</v>
      </c>
      <c r="Y44" s="30" t="b">
        <f>NOT(AND(tblDetailedChanges[[#This Row],[New Top Task Flag]],ISBLANK(tblDetailedChanges[[#This Row],[Top Task Start Date]])))</f>
        <v>1</v>
      </c>
      <c r="Z44" s="30" t="b">
        <f>NOT(AND(tblDetailedChanges[[#This Row],[New Top Task Flag]],ISBLANK(tblDetailedChanges[[#This Row],[Top Task End Date]])))</f>
        <v>1</v>
      </c>
      <c r="AA4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4" s="30" t="b">
        <f>NOT(AND(OR(tblDetailedChanges[[#This Row],[New Top Task Flag]],tblDetailedChanges[[#This Row],[New Sub Task Flag]]),ISBLANK(tblDetailedChanges[[#This Row],[Sub Task Name]])))</f>
        <v>1</v>
      </c>
      <c r="AC44" s="30" t="b">
        <f>TRUE</f>
        <v>1</v>
      </c>
      <c r="AD4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5" spans="3:31" x14ac:dyDescent="0.25">
      <c r="C45" s="29" t="str">
        <f>IF(tblDetailedChanges[[#This Row],[Dep''t Code]]="","",VLOOKUP(tblDetailedChanges[[#This Row],[Dep''t Code]],Table1[],2,0))</f>
        <v/>
      </c>
      <c r="M45" s="38"/>
      <c r="N45" s="38"/>
      <c r="O45" s="33"/>
      <c r="P45" s="39"/>
      <c r="Q45" s="30" t="b">
        <f>tblDetailedChanges[[#This Row],[Change]]=LOOKUPS!$K$2</f>
        <v>0</v>
      </c>
      <c r="R45" s="30" t="b">
        <f>tblDetailedChanges[[#This Row],[Change]]=LOOKUPS!$K$3</f>
        <v>0</v>
      </c>
      <c r="S45" s="30" t="b">
        <f>tblDetailedChanges[[#This Row],[Change]]=LOOKUPS!$K$4</f>
        <v>0</v>
      </c>
      <c r="T45" s="30" t="b">
        <f>NOT(AND(tblDetailedChanges[[#This Row],[New Top Task Flag]],ISBLANK(tblDetailedChanges[[#This Row],[Dep''t Code]])))</f>
        <v>1</v>
      </c>
      <c r="U4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5" s="30" t="b">
        <f>NOT(AND(tblDetailedChanges[[#This Row],[New Top Task Flag]],ISBLANK(tblDetailedChanges[[#This Row],[Top Task Name]])))</f>
        <v>1</v>
      </c>
      <c r="W45" s="30" t="b">
        <f>NOT(AND(tblDetailedChanges[[#This Row],[New Top Task Flag]],ISBLANK(tblDetailedChanges[[#This Row],[Top Task Manager]])))</f>
        <v>1</v>
      </c>
      <c r="X45" s="30" t="b">
        <f>NOT(AND(tblDetailedChanges[[#This Row],[New Top Task Flag]],ISBLANK(tblDetailedChanges[[#This Row],[Requisition Approver]])))</f>
        <v>1</v>
      </c>
      <c r="Y45" s="30" t="b">
        <f>NOT(AND(tblDetailedChanges[[#This Row],[New Top Task Flag]],ISBLANK(tblDetailedChanges[[#This Row],[Top Task Start Date]])))</f>
        <v>1</v>
      </c>
      <c r="Z45" s="30" t="b">
        <f>NOT(AND(tblDetailedChanges[[#This Row],[New Top Task Flag]],ISBLANK(tblDetailedChanges[[#This Row],[Top Task End Date]])))</f>
        <v>1</v>
      </c>
      <c r="AA4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5" s="30" t="b">
        <f>NOT(AND(OR(tblDetailedChanges[[#This Row],[New Top Task Flag]],tblDetailedChanges[[#This Row],[New Sub Task Flag]]),ISBLANK(tblDetailedChanges[[#This Row],[Sub Task Name]])))</f>
        <v>1</v>
      </c>
      <c r="AC45" s="30" t="b">
        <f>TRUE</f>
        <v>1</v>
      </c>
      <c r="AD4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6" spans="3:31" x14ac:dyDescent="0.25">
      <c r="C46" s="29" t="str">
        <f>IF(tblDetailedChanges[[#This Row],[Dep''t Code]]="","",VLOOKUP(tblDetailedChanges[[#This Row],[Dep''t Code]],Table1[],2,0))</f>
        <v/>
      </c>
      <c r="M46" s="38"/>
      <c r="N46" s="38"/>
      <c r="O46" s="33"/>
      <c r="P46" s="39"/>
      <c r="Q46" s="30" t="b">
        <f>tblDetailedChanges[[#This Row],[Change]]=LOOKUPS!$K$2</f>
        <v>0</v>
      </c>
      <c r="R46" s="30" t="b">
        <f>tblDetailedChanges[[#This Row],[Change]]=LOOKUPS!$K$3</f>
        <v>0</v>
      </c>
      <c r="S46" s="30" t="b">
        <f>tblDetailedChanges[[#This Row],[Change]]=LOOKUPS!$K$4</f>
        <v>0</v>
      </c>
      <c r="T46" s="30" t="b">
        <f>NOT(AND(tblDetailedChanges[[#This Row],[New Top Task Flag]],ISBLANK(tblDetailedChanges[[#This Row],[Dep''t Code]])))</f>
        <v>1</v>
      </c>
      <c r="U4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6" s="30" t="b">
        <f>NOT(AND(tblDetailedChanges[[#This Row],[New Top Task Flag]],ISBLANK(tblDetailedChanges[[#This Row],[Top Task Name]])))</f>
        <v>1</v>
      </c>
      <c r="W46" s="30" t="b">
        <f>NOT(AND(tblDetailedChanges[[#This Row],[New Top Task Flag]],ISBLANK(tblDetailedChanges[[#This Row],[Top Task Manager]])))</f>
        <v>1</v>
      </c>
      <c r="X46" s="30" t="b">
        <f>NOT(AND(tblDetailedChanges[[#This Row],[New Top Task Flag]],ISBLANK(tblDetailedChanges[[#This Row],[Requisition Approver]])))</f>
        <v>1</v>
      </c>
      <c r="Y46" s="30" t="b">
        <f>NOT(AND(tblDetailedChanges[[#This Row],[New Top Task Flag]],ISBLANK(tblDetailedChanges[[#This Row],[Top Task Start Date]])))</f>
        <v>1</v>
      </c>
      <c r="Z46" s="30" t="b">
        <f>NOT(AND(tblDetailedChanges[[#This Row],[New Top Task Flag]],ISBLANK(tblDetailedChanges[[#This Row],[Top Task End Date]])))</f>
        <v>1</v>
      </c>
      <c r="AA4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6" s="30" t="b">
        <f>NOT(AND(OR(tblDetailedChanges[[#This Row],[New Top Task Flag]],tblDetailedChanges[[#This Row],[New Sub Task Flag]]),ISBLANK(tblDetailedChanges[[#This Row],[Sub Task Name]])))</f>
        <v>1</v>
      </c>
      <c r="AC46" s="30" t="b">
        <f>TRUE</f>
        <v>1</v>
      </c>
      <c r="AD4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7" spans="3:31" x14ac:dyDescent="0.25">
      <c r="C47" s="29" t="str">
        <f>IF(tblDetailedChanges[[#This Row],[Dep''t Code]]="","",VLOOKUP(tblDetailedChanges[[#This Row],[Dep''t Code]],Table1[],2,0))</f>
        <v/>
      </c>
      <c r="M47" s="38"/>
      <c r="N47" s="38"/>
      <c r="O47" s="33"/>
      <c r="P47" s="39"/>
      <c r="Q47" s="30" t="b">
        <f>tblDetailedChanges[[#This Row],[Change]]=LOOKUPS!$K$2</f>
        <v>0</v>
      </c>
      <c r="R47" s="30" t="b">
        <f>tblDetailedChanges[[#This Row],[Change]]=LOOKUPS!$K$3</f>
        <v>0</v>
      </c>
      <c r="S47" s="30" t="b">
        <f>tblDetailedChanges[[#This Row],[Change]]=LOOKUPS!$K$4</f>
        <v>0</v>
      </c>
      <c r="T47" s="30" t="b">
        <f>NOT(AND(tblDetailedChanges[[#This Row],[New Top Task Flag]],ISBLANK(tblDetailedChanges[[#This Row],[Dep''t Code]])))</f>
        <v>1</v>
      </c>
      <c r="U4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7" s="30" t="b">
        <f>NOT(AND(tblDetailedChanges[[#This Row],[New Top Task Flag]],ISBLANK(tblDetailedChanges[[#This Row],[Top Task Name]])))</f>
        <v>1</v>
      </c>
      <c r="W47" s="30" t="b">
        <f>NOT(AND(tblDetailedChanges[[#This Row],[New Top Task Flag]],ISBLANK(tblDetailedChanges[[#This Row],[Top Task Manager]])))</f>
        <v>1</v>
      </c>
      <c r="X47" s="30" t="b">
        <f>NOT(AND(tblDetailedChanges[[#This Row],[New Top Task Flag]],ISBLANK(tblDetailedChanges[[#This Row],[Requisition Approver]])))</f>
        <v>1</v>
      </c>
      <c r="Y47" s="30" t="b">
        <f>NOT(AND(tblDetailedChanges[[#This Row],[New Top Task Flag]],ISBLANK(tblDetailedChanges[[#This Row],[Top Task Start Date]])))</f>
        <v>1</v>
      </c>
      <c r="Z47" s="30" t="b">
        <f>NOT(AND(tblDetailedChanges[[#This Row],[New Top Task Flag]],ISBLANK(tblDetailedChanges[[#This Row],[Top Task End Date]])))</f>
        <v>1</v>
      </c>
      <c r="AA4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7" s="30" t="b">
        <f>NOT(AND(OR(tblDetailedChanges[[#This Row],[New Top Task Flag]],tblDetailedChanges[[#This Row],[New Sub Task Flag]]),ISBLANK(tblDetailedChanges[[#This Row],[Sub Task Name]])))</f>
        <v>1</v>
      </c>
      <c r="AC47" s="30" t="b">
        <f>TRUE</f>
        <v>1</v>
      </c>
      <c r="AD4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8" spans="3:31" x14ac:dyDescent="0.25">
      <c r="C48" s="29" t="str">
        <f>IF(tblDetailedChanges[[#This Row],[Dep''t Code]]="","",VLOOKUP(tblDetailedChanges[[#This Row],[Dep''t Code]],Table1[],2,0))</f>
        <v/>
      </c>
      <c r="M48" s="38"/>
      <c r="N48" s="38"/>
      <c r="O48" s="33"/>
      <c r="P48" s="39"/>
      <c r="Q48" s="30" t="b">
        <f>tblDetailedChanges[[#This Row],[Change]]=LOOKUPS!$K$2</f>
        <v>0</v>
      </c>
      <c r="R48" s="30" t="b">
        <f>tblDetailedChanges[[#This Row],[Change]]=LOOKUPS!$K$3</f>
        <v>0</v>
      </c>
      <c r="S48" s="30" t="b">
        <f>tblDetailedChanges[[#This Row],[Change]]=LOOKUPS!$K$4</f>
        <v>0</v>
      </c>
      <c r="T48" s="30" t="b">
        <f>NOT(AND(tblDetailedChanges[[#This Row],[New Top Task Flag]],ISBLANK(tblDetailedChanges[[#This Row],[Dep''t Code]])))</f>
        <v>1</v>
      </c>
      <c r="U4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8" s="30" t="b">
        <f>NOT(AND(tblDetailedChanges[[#This Row],[New Top Task Flag]],ISBLANK(tblDetailedChanges[[#This Row],[Top Task Name]])))</f>
        <v>1</v>
      </c>
      <c r="W48" s="30" t="b">
        <f>NOT(AND(tblDetailedChanges[[#This Row],[New Top Task Flag]],ISBLANK(tblDetailedChanges[[#This Row],[Top Task Manager]])))</f>
        <v>1</v>
      </c>
      <c r="X48" s="30" t="b">
        <f>NOT(AND(tblDetailedChanges[[#This Row],[New Top Task Flag]],ISBLANK(tblDetailedChanges[[#This Row],[Requisition Approver]])))</f>
        <v>1</v>
      </c>
      <c r="Y48" s="30" t="b">
        <f>NOT(AND(tblDetailedChanges[[#This Row],[New Top Task Flag]],ISBLANK(tblDetailedChanges[[#This Row],[Top Task Start Date]])))</f>
        <v>1</v>
      </c>
      <c r="Z48" s="30" t="b">
        <f>NOT(AND(tblDetailedChanges[[#This Row],[New Top Task Flag]],ISBLANK(tblDetailedChanges[[#This Row],[Top Task End Date]])))</f>
        <v>1</v>
      </c>
      <c r="AA4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8" s="30" t="b">
        <f>NOT(AND(OR(tblDetailedChanges[[#This Row],[New Top Task Flag]],tblDetailedChanges[[#This Row],[New Sub Task Flag]]),ISBLANK(tblDetailedChanges[[#This Row],[Sub Task Name]])))</f>
        <v>1</v>
      </c>
      <c r="AC48" s="30" t="b">
        <f>TRUE</f>
        <v>1</v>
      </c>
      <c r="AD4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49" spans="3:31" x14ac:dyDescent="0.25">
      <c r="C49" s="29" t="str">
        <f>IF(tblDetailedChanges[[#This Row],[Dep''t Code]]="","",VLOOKUP(tblDetailedChanges[[#This Row],[Dep''t Code]],Table1[],2,0))</f>
        <v/>
      </c>
      <c r="M49" s="38"/>
      <c r="N49" s="38"/>
      <c r="O49" s="33"/>
      <c r="P49" s="39"/>
      <c r="Q49" s="30" t="b">
        <f>tblDetailedChanges[[#This Row],[Change]]=LOOKUPS!$K$2</f>
        <v>0</v>
      </c>
      <c r="R49" s="30" t="b">
        <f>tblDetailedChanges[[#This Row],[Change]]=LOOKUPS!$K$3</f>
        <v>0</v>
      </c>
      <c r="S49" s="30" t="b">
        <f>tblDetailedChanges[[#This Row],[Change]]=LOOKUPS!$K$4</f>
        <v>0</v>
      </c>
      <c r="T49" s="30" t="b">
        <f>NOT(AND(tblDetailedChanges[[#This Row],[New Top Task Flag]],ISBLANK(tblDetailedChanges[[#This Row],[Dep''t Code]])))</f>
        <v>1</v>
      </c>
      <c r="U4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49" s="30" t="b">
        <f>NOT(AND(tblDetailedChanges[[#This Row],[New Top Task Flag]],ISBLANK(tblDetailedChanges[[#This Row],[Top Task Name]])))</f>
        <v>1</v>
      </c>
      <c r="W49" s="30" t="b">
        <f>NOT(AND(tblDetailedChanges[[#This Row],[New Top Task Flag]],ISBLANK(tblDetailedChanges[[#This Row],[Top Task Manager]])))</f>
        <v>1</v>
      </c>
      <c r="X49" s="30" t="b">
        <f>NOT(AND(tblDetailedChanges[[#This Row],[New Top Task Flag]],ISBLANK(tblDetailedChanges[[#This Row],[Requisition Approver]])))</f>
        <v>1</v>
      </c>
      <c r="Y49" s="30" t="b">
        <f>NOT(AND(tblDetailedChanges[[#This Row],[New Top Task Flag]],ISBLANK(tblDetailedChanges[[#This Row],[Top Task Start Date]])))</f>
        <v>1</v>
      </c>
      <c r="Z49" s="30" t="b">
        <f>NOT(AND(tblDetailedChanges[[#This Row],[New Top Task Flag]],ISBLANK(tblDetailedChanges[[#This Row],[Top Task End Date]])))</f>
        <v>1</v>
      </c>
      <c r="AA4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49" s="30" t="b">
        <f>NOT(AND(OR(tblDetailedChanges[[#This Row],[New Top Task Flag]],tblDetailedChanges[[#This Row],[New Sub Task Flag]]),ISBLANK(tblDetailedChanges[[#This Row],[Sub Task Name]])))</f>
        <v>1</v>
      </c>
      <c r="AC49" s="30" t="b">
        <f>TRUE</f>
        <v>1</v>
      </c>
      <c r="AD4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4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0" spans="3:31" x14ac:dyDescent="0.25">
      <c r="C50" s="29" t="str">
        <f>IF(tblDetailedChanges[[#This Row],[Dep''t Code]]="","",VLOOKUP(tblDetailedChanges[[#This Row],[Dep''t Code]],Table1[],2,0))</f>
        <v/>
      </c>
      <c r="M50" s="38"/>
      <c r="N50" s="38"/>
      <c r="O50" s="33"/>
      <c r="P50" s="39"/>
      <c r="Q50" s="30" t="b">
        <f>tblDetailedChanges[[#This Row],[Change]]=LOOKUPS!$K$2</f>
        <v>0</v>
      </c>
      <c r="R50" s="30" t="b">
        <f>tblDetailedChanges[[#This Row],[Change]]=LOOKUPS!$K$3</f>
        <v>0</v>
      </c>
      <c r="S50" s="30" t="b">
        <f>tblDetailedChanges[[#This Row],[Change]]=LOOKUPS!$K$4</f>
        <v>0</v>
      </c>
      <c r="T50" s="30" t="b">
        <f>NOT(AND(tblDetailedChanges[[#This Row],[New Top Task Flag]],ISBLANK(tblDetailedChanges[[#This Row],[Dep''t Code]])))</f>
        <v>1</v>
      </c>
      <c r="U5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0" s="30" t="b">
        <f>NOT(AND(tblDetailedChanges[[#This Row],[New Top Task Flag]],ISBLANK(tblDetailedChanges[[#This Row],[Top Task Name]])))</f>
        <v>1</v>
      </c>
      <c r="W50" s="30" t="b">
        <f>NOT(AND(tblDetailedChanges[[#This Row],[New Top Task Flag]],ISBLANK(tblDetailedChanges[[#This Row],[Top Task Manager]])))</f>
        <v>1</v>
      </c>
      <c r="X50" s="30" t="b">
        <f>NOT(AND(tblDetailedChanges[[#This Row],[New Top Task Flag]],ISBLANK(tblDetailedChanges[[#This Row],[Requisition Approver]])))</f>
        <v>1</v>
      </c>
      <c r="Y50" s="30" t="b">
        <f>NOT(AND(tblDetailedChanges[[#This Row],[New Top Task Flag]],ISBLANK(tblDetailedChanges[[#This Row],[Top Task Start Date]])))</f>
        <v>1</v>
      </c>
      <c r="Z50" s="30" t="b">
        <f>NOT(AND(tblDetailedChanges[[#This Row],[New Top Task Flag]],ISBLANK(tblDetailedChanges[[#This Row],[Top Task End Date]])))</f>
        <v>1</v>
      </c>
      <c r="AA5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0" s="30" t="b">
        <f>NOT(AND(OR(tblDetailedChanges[[#This Row],[New Top Task Flag]],tblDetailedChanges[[#This Row],[New Sub Task Flag]]),ISBLANK(tblDetailedChanges[[#This Row],[Sub Task Name]])))</f>
        <v>1</v>
      </c>
      <c r="AC50" s="30" t="b">
        <f>TRUE</f>
        <v>1</v>
      </c>
      <c r="AD5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1" spans="3:31" x14ac:dyDescent="0.25">
      <c r="C51" s="29" t="str">
        <f>IF(tblDetailedChanges[[#This Row],[Dep''t Code]]="","",VLOOKUP(tblDetailedChanges[[#This Row],[Dep''t Code]],Table1[],2,0))</f>
        <v/>
      </c>
      <c r="M51" s="38"/>
      <c r="N51" s="38"/>
      <c r="O51" s="33"/>
      <c r="P51" s="39"/>
      <c r="Q51" s="30" t="b">
        <f>tblDetailedChanges[[#This Row],[Change]]=LOOKUPS!$K$2</f>
        <v>0</v>
      </c>
      <c r="R51" s="30" t="b">
        <f>tblDetailedChanges[[#This Row],[Change]]=LOOKUPS!$K$3</f>
        <v>0</v>
      </c>
      <c r="S51" s="30" t="b">
        <f>tblDetailedChanges[[#This Row],[Change]]=LOOKUPS!$K$4</f>
        <v>0</v>
      </c>
      <c r="T51" s="30" t="b">
        <f>NOT(AND(tblDetailedChanges[[#This Row],[New Top Task Flag]],ISBLANK(tblDetailedChanges[[#This Row],[Dep''t Code]])))</f>
        <v>1</v>
      </c>
      <c r="U5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1" s="30" t="b">
        <f>NOT(AND(tblDetailedChanges[[#This Row],[New Top Task Flag]],ISBLANK(tblDetailedChanges[[#This Row],[Top Task Name]])))</f>
        <v>1</v>
      </c>
      <c r="W51" s="30" t="b">
        <f>NOT(AND(tblDetailedChanges[[#This Row],[New Top Task Flag]],ISBLANK(tblDetailedChanges[[#This Row],[Top Task Manager]])))</f>
        <v>1</v>
      </c>
      <c r="X51" s="30" t="b">
        <f>NOT(AND(tblDetailedChanges[[#This Row],[New Top Task Flag]],ISBLANK(tblDetailedChanges[[#This Row],[Requisition Approver]])))</f>
        <v>1</v>
      </c>
      <c r="Y51" s="30" t="b">
        <f>NOT(AND(tblDetailedChanges[[#This Row],[New Top Task Flag]],ISBLANK(tblDetailedChanges[[#This Row],[Top Task Start Date]])))</f>
        <v>1</v>
      </c>
      <c r="Z51" s="30" t="b">
        <f>NOT(AND(tblDetailedChanges[[#This Row],[New Top Task Flag]],ISBLANK(tblDetailedChanges[[#This Row],[Top Task End Date]])))</f>
        <v>1</v>
      </c>
      <c r="AA5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1" s="30" t="b">
        <f>NOT(AND(OR(tblDetailedChanges[[#This Row],[New Top Task Flag]],tblDetailedChanges[[#This Row],[New Sub Task Flag]]),ISBLANK(tblDetailedChanges[[#This Row],[Sub Task Name]])))</f>
        <v>1</v>
      </c>
      <c r="AC51" s="30" t="b">
        <f>TRUE</f>
        <v>1</v>
      </c>
      <c r="AD5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2" spans="3:31" x14ac:dyDescent="0.25">
      <c r="C52" s="29" t="str">
        <f>IF(tblDetailedChanges[[#This Row],[Dep''t Code]]="","",VLOOKUP(tblDetailedChanges[[#This Row],[Dep''t Code]],Table1[],2,0))</f>
        <v/>
      </c>
      <c r="M52" s="38"/>
      <c r="N52" s="38"/>
      <c r="O52" s="33"/>
      <c r="P52" s="39"/>
      <c r="Q52" s="30" t="b">
        <f>tblDetailedChanges[[#This Row],[Change]]=LOOKUPS!$K$2</f>
        <v>0</v>
      </c>
      <c r="R52" s="30" t="b">
        <f>tblDetailedChanges[[#This Row],[Change]]=LOOKUPS!$K$3</f>
        <v>0</v>
      </c>
      <c r="S52" s="30" t="b">
        <f>tblDetailedChanges[[#This Row],[Change]]=LOOKUPS!$K$4</f>
        <v>0</v>
      </c>
      <c r="T52" s="30" t="b">
        <f>NOT(AND(tblDetailedChanges[[#This Row],[New Top Task Flag]],ISBLANK(tblDetailedChanges[[#This Row],[Dep''t Code]])))</f>
        <v>1</v>
      </c>
      <c r="U5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2" s="30" t="b">
        <f>NOT(AND(tblDetailedChanges[[#This Row],[New Top Task Flag]],ISBLANK(tblDetailedChanges[[#This Row],[Top Task Name]])))</f>
        <v>1</v>
      </c>
      <c r="W52" s="30" t="b">
        <f>NOT(AND(tblDetailedChanges[[#This Row],[New Top Task Flag]],ISBLANK(tblDetailedChanges[[#This Row],[Top Task Manager]])))</f>
        <v>1</v>
      </c>
      <c r="X52" s="30" t="b">
        <f>NOT(AND(tblDetailedChanges[[#This Row],[New Top Task Flag]],ISBLANK(tblDetailedChanges[[#This Row],[Requisition Approver]])))</f>
        <v>1</v>
      </c>
      <c r="Y52" s="30" t="b">
        <f>NOT(AND(tblDetailedChanges[[#This Row],[New Top Task Flag]],ISBLANK(tblDetailedChanges[[#This Row],[Top Task Start Date]])))</f>
        <v>1</v>
      </c>
      <c r="Z52" s="30" t="b">
        <f>NOT(AND(tblDetailedChanges[[#This Row],[New Top Task Flag]],ISBLANK(tblDetailedChanges[[#This Row],[Top Task End Date]])))</f>
        <v>1</v>
      </c>
      <c r="AA5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2" s="30" t="b">
        <f>NOT(AND(OR(tblDetailedChanges[[#This Row],[New Top Task Flag]],tblDetailedChanges[[#This Row],[New Sub Task Flag]]),ISBLANK(tblDetailedChanges[[#This Row],[Sub Task Name]])))</f>
        <v>1</v>
      </c>
      <c r="AC52" s="30" t="b">
        <f>TRUE</f>
        <v>1</v>
      </c>
      <c r="AD5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3" spans="3:31" x14ac:dyDescent="0.25">
      <c r="C53" s="29" t="str">
        <f>IF(tblDetailedChanges[[#This Row],[Dep''t Code]]="","",VLOOKUP(tblDetailedChanges[[#This Row],[Dep''t Code]],Table1[],2,0))</f>
        <v/>
      </c>
      <c r="M53" s="38"/>
      <c r="N53" s="38"/>
      <c r="O53" s="33"/>
      <c r="P53" s="39"/>
      <c r="Q53" s="30" t="b">
        <f>tblDetailedChanges[[#This Row],[Change]]=LOOKUPS!$K$2</f>
        <v>0</v>
      </c>
      <c r="R53" s="30" t="b">
        <f>tblDetailedChanges[[#This Row],[Change]]=LOOKUPS!$K$3</f>
        <v>0</v>
      </c>
      <c r="S53" s="30" t="b">
        <f>tblDetailedChanges[[#This Row],[Change]]=LOOKUPS!$K$4</f>
        <v>0</v>
      </c>
      <c r="T53" s="30" t="b">
        <f>NOT(AND(tblDetailedChanges[[#This Row],[New Top Task Flag]],ISBLANK(tblDetailedChanges[[#This Row],[Dep''t Code]])))</f>
        <v>1</v>
      </c>
      <c r="U5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3" s="30" t="b">
        <f>NOT(AND(tblDetailedChanges[[#This Row],[New Top Task Flag]],ISBLANK(tblDetailedChanges[[#This Row],[Top Task Name]])))</f>
        <v>1</v>
      </c>
      <c r="W53" s="30" t="b">
        <f>NOT(AND(tblDetailedChanges[[#This Row],[New Top Task Flag]],ISBLANK(tblDetailedChanges[[#This Row],[Top Task Manager]])))</f>
        <v>1</v>
      </c>
      <c r="X53" s="30" t="b">
        <f>NOT(AND(tblDetailedChanges[[#This Row],[New Top Task Flag]],ISBLANK(tblDetailedChanges[[#This Row],[Requisition Approver]])))</f>
        <v>1</v>
      </c>
      <c r="Y53" s="30" t="b">
        <f>NOT(AND(tblDetailedChanges[[#This Row],[New Top Task Flag]],ISBLANK(tblDetailedChanges[[#This Row],[Top Task Start Date]])))</f>
        <v>1</v>
      </c>
      <c r="Z53" s="30" t="b">
        <f>NOT(AND(tblDetailedChanges[[#This Row],[New Top Task Flag]],ISBLANK(tblDetailedChanges[[#This Row],[Top Task End Date]])))</f>
        <v>1</v>
      </c>
      <c r="AA5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3" s="30" t="b">
        <f>NOT(AND(OR(tblDetailedChanges[[#This Row],[New Top Task Flag]],tblDetailedChanges[[#This Row],[New Sub Task Flag]]),ISBLANK(tblDetailedChanges[[#This Row],[Sub Task Name]])))</f>
        <v>1</v>
      </c>
      <c r="AC53" s="30" t="b">
        <f>TRUE</f>
        <v>1</v>
      </c>
      <c r="AD5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4" spans="3:31" x14ac:dyDescent="0.25">
      <c r="C54" s="29" t="str">
        <f>IF(tblDetailedChanges[[#This Row],[Dep''t Code]]="","",VLOOKUP(tblDetailedChanges[[#This Row],[Dep''t Code]],Table1[],2,0))</f>
        <v/>
      </c>
      <c r="M54" s="38"/>
      <c r="N54" s="38"/>
      <c r="O54" s="33"/>
      <c r="P54" s="39"/>
      <c r="Q54" s="30" t="b">
        <f>tblDetailedChanges[[#This Row],[Change]]=LOOKUPS!$K$2</f>
        <v>0</v>
      </c>
      <c r="R54" s="30" t="b">
        <f>tblDetailedChanges[[#This Row],[Change]]=LOOKUPS!$K$3</f>
        <v>0</v>
      </c>
      <c r="S54" s="30" t="b">
        <f>tblDetailedChanges[[#This Row],[Change]]=LOOKUPS!$K$4</f>
        <v>0</v>
      </c>
      <c r="T54" s="30" t="b">
        <f>NOT(AND(tblDetailedChanges[[#This Row],[New Top Task Flag]],ISBLANK(tblDetailedChanges[[#This Row],[Dep''t Code]])))</f>
        <v>1</v>
      </c>
      <c r="U5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4" s="30" t="b">
        <f>NOT(AND(tblDetailedChanges[[#This Row],[New Top Task Flag]],ISBLANK(tblDetailedChanges[[#This Row],[Top Task Name]])))</f>
        <v>1</v>
      </c>
      <c r="W54" s="30" t="b">
        <f>NOT(AND(tblDetailedChanges[[#This Row],[New Top Task Flag]],ISBLANK(tblDetailedChanges[[#This Row],[Top Task Manager]])))</f>
        <v>1</v>
      </c>
      <c r="X54" s="30" t="b">
        <f>NOT(AND(tblDetailedChanges[[#This Row],[New Top Task Flag]],ISBLANK(tblDetailedChanges[[#This Row],[Requisition Approver]])))</f>
        <v>1</v>
      </c>
      <c r="Y54" s="30" t="b">
        <f>NOT(AND(tblDetailedChanges[[#This Row],[New Top Task Flag]],ISBLANK(tblDetailedChanges[[#This Row],[Top Task Start Date]])))</f>
        <v>1</v>
      </c>
      <c r="Z54" s="30" t="b">
        <f>NOT(AND(tblDetailedChanges[[#This Row],[New Top Task Flag]],ISBLANK(tblDetailedChanges[[#This Row],[Top Task End Date]])))</f>
        <v>1</v>
      </c>
      <c r="AA5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4" s="30" t="b">
        <f>NOT(AND(OR(tblDetailedChanges[[#This Row],[New Top Task Flag]],tblDetailedChanges[[#This Row],[New Sub Task Flag]]),ISBLANK(tblDetailedChanges[[#This Row],[Sub Task Name]])))</f>
        <v>1</v>
      </c>
      <c r="AC54" s="30" t="b">
        <f>TRUE</f>
        <v>1</v>
      </c>
      <c r="AD5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5" spans="3:31" x14ac:dyDescent="0.25">
      <c r="C55" s="29" t="str">
        <f>IF(tblDetailedChanges[[#This Row],[Dep''t Code]]="","",VLOOKUP(tblDetailedChanges[[#This Row],[Dep''t Code]],Table1[],2,0))</f>
        <v/>
      </c>
      <c r="M55" s="38"/>
      <c r="N55" s="38"/>
      <c r="O55" s="33"/>
      <c r="P55" s="39"/>
      <c r="Q55" s="30" t="b">
        <f>tblDetailedChanges[[#This Row],[Change]]=LOOKUPS!$K$2</f>
        <v>0</v>
      </c>
      <c r="R55" s="30" t="b">
        <f>tblDetailedChanges[[#This Row],[Change]]=LOOKUPS!$K$3</f>
        <v>0</v>
      </c>
      <c r="S55" s="30" t="b">
        <f>tblDetailedChanges[[#This Row],[Change]]=LOOKUPS!$K$4</f>
        <v>0</v>
      </c>
      <c r="T55" s="30" t="b">
        <f>NOT(AND(tblDetailedChanges[[#This Row],[New Top Task Flag]],ISBLANK(tblDetailedChanges[[#This Row],[Dep''t Code]])))</f>
        <v>1</v>
      </c>
      <c r="U5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5" s="30" t="b">
        <f>NOT(AND(tblDetailedChanges[[#This Row],[New Top Task Flag]],ISBLANK(tblDetailedChanges[[#This Row],[Top Task Name]])))</f>
        <v>1</v>
      </c>
      <c r="W55" s="30" t="b">
        <f>NOT(AND(tblDetailedChanges[[#This Row],[New Top Task Flag]],ISBLANK(tblDetailedChanges[[#This Row],[Top Task Manager]])))</f>
        <v>1</v>
      </c>
      <c r="X55" s="30" t="b">
        <f>NOT(AND(tblDetailedChanges[[#This Row],[New Top Task Flag]],ISBLANK(tblDetailedChanges[[#This Row],[Requisition Approver]])))</f>
        <v>1</v>
      </c>
      <c r="Y55" s="30" t="b">
        <f>NOT(AND(tblDetailedChanges[[#This Row],[New Top Task Flag]],ISBLANK(tblDetailedChanges[[#This Row],[Top Task Start Date]])))</f>
        <v>1</v>
      </c>
      <c r="Z55" s="30" t="b">
        <f>NOT(AND(tblDetailedChanges[[#This Row],[New Top Task Flag]],ISBLANK(tblDetailedChanges[[#This Row],[Top Task End Date]])))</f>
        <v>1</v>
      </c>
      <c r="AA5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5" s="30" t="b">
        <f>NOT(AND(OR(tblDetailedChanges[[#This Row],[New Top Task Flag]],tblDetailedChanges[[#This Row],[New Sub Task Flag]]),ISBLANK(tblDetailedChanges[[#This Row],[Sub Task Name]])))</f>
        <v>1</v>
      </c>
      <c r="AC55" s="30" t="b">
        <f>TRUE</f>
        <v>1</v>
      </c>
      <c r="AD5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6" spans="3:31" x14ac:dyDescent="0.25">
      <c r="C56" s="29" t="str">
        <f>IF(tblDetailedChanges[[#This Row],[Dep''t Code]]="","",VLOOKUP(tblDetailedChanges[[#This Row],[Dep''t Code]],Table1[],2,0))</f>
        <v/>
      </c>
      <c r="M56" s="38"/>
      <c r="N56" s="38"/>
      <c r="O56" s="33"/>
      <c r="P56" s="39"/>
      <c r="Q56" s="30" t="b">
        <f>tblDetailedChanges[[#This Row],[Change]]=LOOKUPS!$K$2</f>
        <v>0</v>
      </c>
      <c r="R56" s="30" t="b">
        <f>tblDetailedChanges[[#This Row],[Change]]=LOOKUPS!$K$3</f>
        <v>0</v>
      </c>
      <c r="S56" s="30" t="b">
        <f>tblDetailedChanges[[#This Row],[Change]]=LOOKUPS!$K$4</f>
        <v>0</v>
      </c>
      <c r="T56" s="30" t="b">
        <f>NOT(AND(tblDetailedChanges[[#This Row],[New Top Task Flag]],ISBLANK(tblDetailedChanges[[#This Row],[Dep''t Code]])))</f>
        <v>1</v>
      </c>
      <c r="U5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6" s="30" t="b">
        <f>NOT(AND(tblDetailedChanges[[#This Row],[New Top Task Flag]],ISBLANK(tblDetailedChanges[[#This Row],[Top Task Name]])))</f>
        <v>1</v>
      </c>
      <c r="W56" s="30" t="b">
        <f>NOT(AND(tblDetailedChanges[[#This Row],[New Top Task Flag]],ISBLANK(tblDetailedChanges[[#This Row],[Top Task Manager]])))</f>
        <v>1</v>
      </c>
      <c r="X56" s="30" t="b">
        <f>NOT(AND(tblDetailedChanges[[#This Row],[New Top Task Flag]],ISBLANK(tblDetailedChanges[[#This Row],[Requisition Approver]])))</f>
        <v>1</v>
      </c>
      <c r="Y56" s="30" t="b">
        <f>NOT(AND(tblDetailedChanges[[#This Row],[New Top Task Flag]],ISBLANK(tblDetailedChanges[[#This Row],[Top Task Start Date]])))</f>
        <v>1</v>
      </c>
      <c r="Z56" s="30" t="b">
        <f>NOT(AND(tblDetailedChanges[[#This Row],[New Top Task Flag]],ISBLANK(tblDetailedChanges[[#This Row],[Top Task End Date]])))</f>
        <v>1</v>
      </c>
      <c r="AA5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6" s="30" t="b">
        <f>NOT(AND(OR(tblDetailedChanges[[#This Row],[New Top Task Flag]],tblDetailedChanges[[#This Row],[New Sub Task Flag]]),ISBLANK(tblDetailedChanges[[#This Row],[Sub Task Name]])))</f>
        <v>1</v>
      </c>
      <c r="AC56" s="30" t="b">
        <f>TRUE</f>
        <v>1</v>
      </c>
      <c r="AD5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7" spans="3:31" x14ac:dyDescent="0.25">
      <c r="C57" s="29" t="str">
        <f>IF(tblDetailedChanges[[#This Row],[Dep''t Code]]="","",VLOOKUP(tblDetailedChanges[[#This Row],[Dep''t Code]],Table1[],2,0))</f>
        <v/>
      </c>
      <c r="M57" s="38"/>
      <c r="N57" s="38"/>
      <c r="O57" s="33"/>
      <c r="P57" s="39"/>
      <c r="Q57" s="30" t="b">
        <f>tblDetailedChanges[[#This Row],[Change]]=LOOKUPS!$K$2</f>
        <v>0</v>
      </c>
      <c r="R57" s="30" t="b">
        <f>tblDetailedChanges[[#This Row],[Change]]=LOOKUPS!$K$3</f>
        <v>0</v>
      </c>
      <c r="S57" s="30" t="b">
        <f>tblDetailedChanges[[#This Row],[Change]]=LOOKUPS!$K$4</f>
        <v>0</v>
      </c>
      <c r="T57" s="30" t="b">
        <f>NOT(AND(tblDetailedChanges[[#This Row],[New Top Task Flag]],ISBLANK(tblDetailedChanges[[#This Row],[Dep''t Code]])))</f>
        <v>1</v>
      </c>
      <c r="U5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7" s="30" t="b">
        <f>NOT(AND(tblDetailedChanges[[#This Row],[New Top Task Flag]],ISBLANK(tblDetailedChanges[[#This Row],[Top Task Name]])))</f>
        <v>1</v>
      </c>
      <c r="W57" s="30" t="b">
        <f>NOT(AND(tblDetailedChanges[[#This Row],[New Top Task Flag]],ISBLANK(tblDetailedChanges[[#This Row],[Top Task Manager]])))</f>
        <v>1</v>
      </c>
      <c r="X57" s="30" t="b">
        <f>NOT(AND(tblDetailedChanges[[#This Row],[New Top Task Flag]],ISBLANK(tblDetailedChanges[[#This Row],[Requisition Approver]])))</f>
        <v>1</v>
      </c>
      <c r="Y57" s="30" t="b">
        <f>NOT(AND(tblDetailedChanges[[#This Row],[New Top Task Flag]],ISBLANK(tblDetailedChanges[[#This Row],[Top Task Start Date]])))</f>
        <v>1</v>
      </c>
      <c r="Z57" s="30" t="b">
        <f>NOT(AND(tblDetailedChanges[[#This Row],[New Top Task Flag]],ISBLANK(tblDetailedChanges[[#This Row],[Top Task End Date]])))</f>
        <v>1</v>
      </c>
      <c r="AA5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7" s="30" t="b">
        <f>NOT(AND(OR(tblDetailedChanges[[#This Row],[New Top Task Flag]],tblDetailedChanges[[#This Row],[New Sub Task Flag]]),ISBLANK(tblDetailedChanges[[#This Row],[Sub Task Name]])))</f>
        <v>1</v>
      </c>
      <c r="AC57" s="30" t="b">
        <f>TRUE</f>
        <v>1</v>
      </c>
      <c r="AD5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8" spans="3:31" x14ac:dyDescent="0.25">
      <c r="C58" s="29" t="str">
        <f>IF(tblDetailedChanges[[#This Row],[Dep''t Code]]="","",VLOOKUP(tblDetailedChanges[[#This Row],[Dep''t Code]],Table1[],2,0))</f>
        <v/>
      </c>
      <c r="M58" s="38"/>
      <c r="N58" s="38"/>
      <c r="O58" s="33"/>
      <c r="P58" s="39"/>
      <c r="Q58" s="30" t="b">
        <f>tblDetailedChanges[[#This Row],[Change]]=LOOKUPS!$K$2</f>
        <v>0</v>
      </c>
      <c r="R58" s="30" t="b">
        <f>tblDetailedChanges[[#This Row],[Change]]=LOOKUPS!$K$3</f>
        <v>0</v>
      </c>
      <c r="S58" s="30" t="b">
        <f>tblDetailedChanges[[#This Row],[Change]]=LOOKUPS!$K$4</f>
        <v>0</v>
      </c>
      <c r="T58" s="30" t="b">
        <f>NOT(AND(tblDetailedChanges[[#This Row],[New Top Task Flag]],ISBLANK(tblDetailedChanges[[#This Row],[Dep''t Code]])))</f>
        <v>1</v>
      </c>
      <c r="U5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8" s="30" t="b">
        <f>NOT(AND(tblDetailedChanges[[#This Row],[New Top Task Flag]],ISBLANK(tblDetailedChanges[[#This Row],[Top Task Name]])))</f>
        <v>1</v>
      </c>
      <c r="W58" s="30" t="b">
        <f>NOT(AND(tblDetailedChanges[[#This Row],[New Top Task Flag]],ISBLANK(tblDetailedChanges[[#This Row],[Top Task Manager]])))</f>
        <v>1</v>
      </c>
      <c r="X58" s="30" t="b">
        <f>NOT(AND(tblDetailedChanges[[#This Row],[New Top Task Flag]],ISBLANK(tblDetailedChanges[[#This Row],[Requisition Approver]])))</f>
        <v>1</v>
      </c>
      <c r="Y58" s="30" t="b">
        <f>NOT(AND(tblDetailedChanges[[#This Row],[New Top Task Flag]],ISBLANK(tblDetailedChanges[[#This Row],[Top Task Start Date]])))</f>
        <v>1</v>
      </c>
      <c r="Z58" s="30" t="b">
        <f>NOT(AND(tblDetailedChanges[[#This Row],[New Top Task Flag]],ISBLANK(tblDetailedChanges[[#This Row],[Top Task End Date]])))</f>
        <v>1</v>
      </c>
      <c r="AA5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8" s="30" t="b">
        <f>NOT(AND(OR(tblDetailedChanges[[#This Row],[New Top Task Flag]],tblDetailedChanges[[#This Row],[New Sub Task Flag]]),ISBLANK(tblDetailedChanges[[#This Row],[Sub Task Name]])))</f>
        <v>1</v>
      </c>
      <c r="AC58" s="30" t="b">
        <f>TRUE</f>
        <v>1</v>
      </c>
      <c r="AD5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59" spans="3:31" x14ac:dyDescent="0.25">
      <c r="C59" s="29" t="str">
        <f>IF(tblDetailedChanges[[#This Row],[Dep''t Code]]="","",VLOOKUP(tblDetailedChanges[[#This Row],[Dep''t Code]],Table1[],2,0))</f>
        <v/>
      </c>
      <c r="M59" s="38"/>
      <c r="N59" s="38"/>
      <c r="O59" s="33"/>
      <c r="P59" s="39"/>
      <c r="Q59" s="30" t="b">
        <f>tblDetailedChanges[[#This Row],[Change]]=LOOKUPS!$K$2</f>
        <v>0</v>
      </c>
      <c r="R59" s="30" t="b">
        <f>tblDetailedChanges[[#This Row],[Change]]=LOOKUPS!$K$3</f>
        <v>0</v>
      </c>
      <c r="S59" s="30" t="b">
        <f>tblDetailedChanges[[#This Row],[Change]]=LOOKUPS!$K$4</f>
        <v>0</v>
      </c>
      <c r="T59" s="30" t="b">
        <f>NOT(AND(tblDetailedChanges[[#This Row],[New Top Task Flag]],ISBLANK(tblDetailedChanges[[#This Row],[Dep''t Code]])))</f>
        <v>1</v>
      </c>
      <c r="U5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59" s="30" t="b">
        <f>NOT(AND(tblDetailedChanges[[#This Row],[New Top Task Flag]],ISBLANK(tblDetailedChanges[[#This Row],[Top Task Name]])))</f>
        <v>1</v>
      </c>
      <c r="W59" s="30" t="b">
        <f>NOT(AND(tblDetailedChanges[[#This Row],[New Top Task Flag]],ISBLANK(tblDetailedChanges[[#This Row],[Top Task Manager]])))</f>
        <v>1</v>
      </c>
      <c r="X59" s="30" t="b">
        <f>NOT(AND(tblDetailedChanges[[#This Row],[New Top Task Flag]],ISBLANK(tblDetailedChanges[[#This Row],[Requisition Approver]])))</f>
        <v>1</v>
      </c>
      <c r="Y59" s="30" t="b">
        <f>NOT(AND(tblDetailedChanges[[#This Row],[New Top Task Flag]],ISBLANK(tblDetailedChanges[[#This Row],[Top Task Start Date]])))</f>
        <v>1</v>
      </c>
      <c r="Z59" s="30" t="b">
        <f>NOT(AND(tblDetailedChanges[[#This Row],[New Top Task Flag]],ISBLANK(tblDetailedChanges[[#This Row],[Top Task End Date]])))</f>
        <v>1</v>
      </c>
      <c r="AA5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59" s="30" t="b">
        <f>NOT(AND(OR(tblDetailedChanges[[#This Row],[New Top Task Flag]],tblDetailedChanges[[#This Row],[New Sub Task Flag]]),ISBLANK(tblDetailedChanges[[#This Row],[Sub Task Name]])))</f>
        <v>1</v>
      </c>
      <c r="AC59" s="30" t="b">
        <f>TRUE</f>
        <v>1</v>
      </c>
      <c r="AD5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5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0" spans="3:31" x14ac:dyDescent="0.25">
      <c r="C60" s="29" t="str">
        <f>IF(tblDetailedChanges[[#This Row],[Dep''t Code]]="","",VLOOKUP(tblDetailedChanges[[#This Row],[Dep''t Code]],Table1[],2,0))</f>
        <v/>
      </c>
      <c r="M60" s="38"/>
      <c r="N60" s="38"/>
      <c r="O60" s="33"/>
      <c r="P60" s="39"/>
      <c r="Q60" s="30" t="b">
        <f>tblDetailedChanges[[#This Row],[Change]]=LOOKUPS!$K$2</f>
        <v>0</v>
      </c>
      <c r="R60" s="30" t="b">
        <f>tblDetailedChanges[[#This Row],[Change]]=LOOKUPS!$K$3</f>
        <v>0</v>
      </c>
      <c r="S60" s="30" t="b">
        <f>tblDetailedChanges[[#This Row],[Change]]=LOOKUPS!$K$4</f>
        <v>0</v>
      </c>
      <c r="T60" s="30" t="b">
        <f>NOT(AND(tblDetailedChanges[[#This Row],[New Top Task Flag]],ISBLANK(tblDetailedChanges[[#This Row],[Dep''t Code]])))</f>
        <v>1</v>
      </c>
      <c r="U6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0" s="30" t="b">
        <f>NOT(AND(tblDetailedChanges[[#This Row],[New Top Task Flag]],ISBLANK(tblDetailedChanges[[#This Row],[Top Task Name]])))</f>
        <v>1</v>
      </c>
      <c r="W60" s="30" t="b">
        <f>NOT(AND(tblDetailedChanges[[#This Row],[New Top Task Flag]],ISBLANK(tblDetailedChanges[[#This Row],[Top Task Manager]])))</f>
        <v>1</v>
      </c>
      <c r="X60" s="30" t="b">
        <f>NOT(AND(tblDetailedChanges[[#This Row],[New Top Task Flag]],ISBLANK(tblDetailedChanges[[#This Row],[Requisition Approver]])))</f>
        <v>1</v>
      </c>
      <c r="Y60" s="30" t="b">
        <f>NOT(AND(tblDetailedChanges[[#This Row],[New Top Task Flag]],ISBLANK(tblDetailedChanges[[#This Row],[Top Task Start Date]])))</f>
        <v>1</v>
      </c>
      <c r="Z60" s="30" t="b">
        <f>NOT(AND(tblDetailedChanges[[#This Row],[New Top Task Flag]],ISBLANK(tblDetailedChanges[[#This Row],[Top Task End Date]])))</f>
        <v>1</v>
      </c>
      <c r="AA6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0" s="30" t="b">
        <f>NOT(AND(OR(tblDetailedChanges[[#This Row],[New Top Task Flag]],tblDetailedChanges[[#This Row],[New Sub Task Flag]]),ISBLANK(tblDetailedChanges[[#This Row],[Sub Task Name]])))</f>
        <v>1</v>
      </c>
      <c r="AC60" s="30" t="b">
        <f>TRUE</f>
        <v>1</v>
      </c>
      <c r="AD6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1" spans="3:31" x14ac:dyDescent="0.25">
      <c r="C61" s="29" t="str">
        <f>IF(tblDetailedChanges[[#This Row],[Dep''t Code]]="","",VLOOKUP(tblDetailedChanges[[#This Row],[Dep''t Code]],Table1[],2,0))</f>
        <v/>
      </c>
      <c r="M61" s="38"/>
      <c r="N61" s="38"/>
      <c r="O61" s="33"/>
      <c r="P61" s="39"/>
      <c r="Q61" s="30" t="b">
        <f>tblDetailedChanges[[#This Row],[Change]]=LOOKUPS!$K$2</f>
        <v>0</v>
      </c>
      <c r="R61" s="30" t="b">
        <f>tblDetailedChanges[[#This Row],[Change]]=LOOKUPS!$K$3</f>
        <v>0</v>
      </c>
      <c r="S61" s="30" t="b">
        <f>tblDetailedChanges[[#This Row],[Change]]=LOOKUPS!$K$4</f>
        <v>0</v>
      </c>
      <c r="T61" s="30" t="b">
        <f>NOT(AND(tblDetailedChanges[[#This Row],[New Top Task Flag]],ISBLANK(tblDetailedChanges[[#This Row],[Dep''t Code]])))</f>
        <v>1</v>
      </c>
      <c r="U6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1" s="30" t="b">
        <f>NOT(AND(tblDetailedChanges[[#This Row],[New Top Task Flag]],ISBLANK(tblDetailedChanges[[#This Row],[Top Task Name]])))</f>
        <v>1</v>
      </c>
      <c r="W61" s="30" t="b">
        <f>NOT(AND(tblDetailedChanges[[#This Row],[New Top Task Flag]],ISBLANK(tblDetailedChanges[[#This Row],[Top Task Manager]])))</f>
        <v>1</v>
      </c>
      <c r="X61" s="30" t="b">
        <f>NOT(AND(tblDetailedChanges[[#This Row],[New Top Task Flag]],ISBLANK(tblDetailedChanges[[#This Row],[Requisition Approver]])))</f>
        <v>1</v>
      </c>
      <c r="Y61" s="30" t="b">
        <f>NOT(AND(tblDetailedChanges[[#This Row],[New Top Task Flag]],ISBLANK(tblDetailedChanges[[#This Row],[Top Task Start Date]])))</f>
        <v>1</v>
      </c>
      <c r="Z61" s="30" t="b">
        <f>NOT(AND(tblDetailedChanges[[#This Row],[New Top Task Flag]],ISBLANK(tblDetailedChanges[[#This Row],[Top Task End Date]])))</f>
        <v>1</v>
      </c>
      <c r="AA6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1" s="30" t="b">
        <f>NOT(AND(OR(tblDetailedChanges[[#This Row],[New Top Task Flag]],tblDetailedChanges[[#This Row],[New Sub Task Flag]]),ISBLANK(tblDetailedChanges[[#This Row],[Sub Task Name]])))</f>
        <v>1</v>
      </c>
      <c r="AC61" s="30" t="b">
        <f>TRUE</f>
        <v>1</v>
      </c>
      <c r="AD6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2" spans="3:31" x14ac:dyDescent="0.25">
      <c r="C62" s="29" t="str">
        <f>IF(tblDetailedChanges[[#This Row],[Dep''t Code]]="","",VLOOKUP(tblDetailedChanges[[#This Row],[Dep''t Code]],Table1[],2,0))</f>
        <v/>
      </c>
      <c r="M62" s="38"/>
      <c r="N62" s="38"/>
      <c r="O62" s="33"/>
      <c r="P62" s="39"/>
      <c r="Q62" s="30" t="b">
        <f>tblDetailedChanges[[#This Row],[Change]]=LOOKUPS!$K$2</f>
        <v>0</v>
      </c>
      <c r="R62" s="30" t="b">
        <f>tblDetailedChanges[[#This Row],[Change]]=LOOKUPS!$K$3</f>
        <v>0</v>
      </c>
      <c r="S62" s="30" t="b">
        <f>tblDetailedChanges[[#This Row],[Change]]=LOOKUPS!$K$4</f>
        <v>0</v>
      </c>
      <c r="T62" s="30" t="b">
        <f>NOT(AND(tblDetailedChanges[[#This Row],[New Top Task Flag]],ISBLANK(tblDetailedChanges[[#This Row],[Dep''t Code]])))</f>
        <v>1</v>
      </c>
      <c r="U6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2" s="30" t="b">
        <f>NOT(AND(tblDetailedChanges[[#This Row],[New Top Task Flag]],ISBLANK(tblDetailedChanges[[#This Row],[Top Task Name]])))</f>
        <v>1</v>
      </c>
      <c r="W62" s="30" t="b">
        <f>NOT(AND(tblDetailedChanges[[#This Row],[New Top Task Flag]],ISBLANK(tblDetailedChanges[[#This Row],[Top Task Manager]])))</f>
        <v>1</v>
      </c>
      <c r="X62" s="30" t="b">
        <f>NOT(AND(tblDetailedChanges[[#This Row],[New Top Task Flag]],ISBLANK(tblDetailedChanges[[#This Row],[Requisition Approver]])))</f>
        <v>1</v>
      </c>
      <c r="Y62" s="30" t="b">
        <f>NOT(AND(tblDetailedChanges[[#This Row],[New Top Task Flag]],ISBLANK(tblDetailedChanges[[#This Row],[Top Task Start Date]])))</f>
        <v>1</v>
      </c>
      <c r="Z62" s="30" t="b">
        <f>NOT(AND(tblDetailedChanges[[#This Row],[New Top Task Flag]],ISBLANK(tblDetailedChanges[[#This Row],[Top Task End Date]])))</f>
        <v>1</v>
      </c>
      <c r="AA6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2" s="30" t="b">
        <f>NOT(AND(OR(tblDetailedChanges[[#This Row],[New Top Task Flag]],tblDetailedChanges[[#This Row],[New Sub Task Flag]]),ISBLANK(tblDetailedChanges[[#This Row],[Sub Task Name]])))</f>
        <v>1</v>
      </c>
      <c r="AC62" s="30" t="b">
        <f>TRUE</f>
        <v>1</v>
      </c>
      <c r="AD6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3" spans="3:31" x14ac:dyDescent="0.25">
      <c r="C63" s="29" t="str">
        <f>IF(tblDetailedChanges[[#This Row],[Dep''t Code]]="","",VLOOKUP(tblDetailedChanges[[#This Row],[Dep''t Code]],Table1[],2,0))</f>
        <v/>
      </c>
      <c r="M63" s="38"/>
      <c r="N63" s="38"/>
      <c r="O63" s="33"/>
      <c r="P63" s="39"/>
      <c r="Q63" s="30" t="b">
        <f>tblDetailedChanges[[#This Row],[Change]]=LOOKUPS!$K$2</f>
        <v>0</v>
      </c>
      <c r="R63" s="30" t="b">
        <f>tblDetailedChanges[[#This Row],[Change]]=LOOKUPS!$K$3</f>
        <v>0</v>
      </c>
      <c r="S63" s="30" t="b">
        <f>tblDetailedChanges[[#This Row],[Change]]=LOOKUPS!$K$4</f>
        <v>0</v>
      </c>
      <c r="T63" s="30" t="b">
        <f>NOT(AND(tblDetailedChanges[[#This Row],[New Top Task Flag]],ISBLANK(tblDetailedChanges[[#This Row],[Dep''t Code]])))</f>
        <v>1</v>
      </c>
      <c r="U6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3" s="30" t="b">
        <f>NOT(AND(tblDetailedChanges[[#This Row],[New Top Task Flag]],ISBLANK(tblDetailedChanges[[#This Row],[Top Task Name]])))</f>
        <v>1</v>
      </c>
      <c r="W63" s="30" t="b">
        <f>NOT(AND(tblDetailedChanges[[#This Row],[New Top Task Flag]],ISBLANK(tblDetailedChanges[[#This Row],[Top Task Manager]])))</f>
        <v>1</v>
      </c>
      <c r="X63" s="30" t="b">
        <f>NOT(AND(tblDetailedChanges[[#This Row],[New Top Task Flag]],ISBLANK(tblDetailedChanges[[#This Row],[Requisition Approver]])))</f>
        <v>1</v>
      </c>
      <c r="Y63" s="30" t="b">
        <f>NOT(AND(tblDetailedChanges[[#This Row],[New Top Task Flag]],ISBLANK(tblDetailedChanges[[#This Row],[Top Task Start Date]])))</f>
        <v>1</v>
      </c>
      <c r="Z63" s="30" t="b">
        <f>NOT(AND(tblDetailedChanges[[#This Row],[New Top Task Flag]],ISBLANK(tblDetailedChanges[[#This Row],[Top Task End Date]])))</f>
        <v>1</v>
      </c>
      <c r="AA6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3" s="30" t="b">
        <f>NOT(AND(OR(tblDetailedChanges[[#This Row],[New Top Task Flag]],tblDetailedChanges[[#This Row],[New Sub Task Flag]]),ISBLANK(tblDetailedChanges[[#This Row],[Sub Task Name]])))</f>
        <v>1</v>
      </c>
      <c r="AC63" s="30" t="b">
        <f>TRUE</f>
        <v>1</v>
      </c>
      <c r="AD6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4" spans="3:31" x14ac:dyDescent="0.25">
      <c r="C64" s="29" t="str">
        <f>IF(tblDetailedChanges[[#This Row],[Dep''t Code]]="","",VLOOKUP(tblDetailedChanges[[#This Row],[Dep''t Code]],Table1[],2,0))</f>
        <v/>
      </c>
      <c r="M64" s="38"/>
      <c r="N64" s="38"/>
      <c r="O64" s="33"/>
      <c r="P64" s="39"/>
      <c r="Q64" s="30" t="b">
        <f>tblDetailedChanges[[#This Row],[Change]]=LOOKUPS!$K$2</f>
        <v>0</v>
      </c>
      <c r="R64" s="30" t="b">
        <f>tblDetailedChanges[[#This Row],[Change]]=LOOKUPS!$K$3</f>
        <v>0</v>
      </c>
      <c r="S64" s="30" t="b">
        <f>tblDetailedChanges[[#This Row],[Change]]=LOOKUPS!$K$4</f>
        <v>0</v>
      </c>
      <c r="T64" s="30" t="b">
        <f>NOT(AND(tblDetailedChanges[[#This Row],[New Top Task Flag]],ISBLANK(tblDetailedChanges[[#This Row],[Dep''t Code]])))</f>
        <v>1</v>
      </c>
      <c r="U6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4" s="30" t="b">
        <f>NOT(AND(tblDetailedChanges[[#This Row],[New Top Task Flag]],ISBLANK(tblDetailedChanges[[#This Row],[Top Task Name]])))</f>
        <v>1</v>
      </c>
      <c r="W64" s="30" t="b">
        <f>NOT(AND(tblDetailedChanges[[#This Row],[New Top Task Flag]],ISBLANK(tblDetailedChanges[[#This Row],[Top Task Manager]])))</f>
        <v>1</v>
      </c>
      <c r="X64" s="30" t="b">
        <f>NOT(AND(tblDetailedChanges[[#This Row],[New Top Task Flag]],ISBLANK(tblDetailedChanges[[#This Row],[Requisition Approver]])))</f>
        <v>1</v>
      </c>
      <c r="Y64" s="30" t="b">
        <f>NOT(AND(tblDetailedChanges[[#This Row],[New Top Task Flag]],ISBLANK(tblDetailedChanges[[#This Row],[Top Task Start Date]])))</f>
        <v>1</v>
      </c>
      <c r="Z64" s="30" t="b">
        <f>NOT(AND(tblDetailedChanges[[#This Row],[New Top Task Flag]],ISBLANK(tblDetailedChanges[[#This Row],[Top Task End Date]])))</f>
        <v>1</v>
      </c>
      <c r="AA6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4" s="30" t="b">
        <f>NOT(AND(OR(tblDetailedChanges[[#This Row],[New Top Task Flag]],tblDetailedChanges[[#This Row],[New Sub Task Flag]]),ISBLANK(tblDetailedChanges[[#This Row],[Sub Task Name]])))</f>
        <v>1</v>
      </c>
      <c r="AC64" s="30" t="b">
        <f>TRUE</f>
        <v>1</v>
      </c>
      <c r="AD6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5" spans="3:31" x14ac:dyDescent="0.25">
      <c r="C65" s="29" t="str">
        <f>IF(tblDetailedChanges[[#This Row],[Dep''t Code]]="","",VLOOKUP(tblDetailedChanges[[#This Row],[Dep''t Code]],Table1[],2,0))</f>
        <v/>
      </c>
      <c r="M65" s="38"/>
      <c r="N65" s="38"/>
      <c r="O65" s="33"/>
      <c r="P65" s="39"/>
      <c r="Q65" s="30" t="b">
        <f>tblDetailedChanges[[#This Row],[Change]]=LOOKUPS!$K$2</f>
        <v>0</v>
      </c>
      <c r="R65" s="30" t="b">
        <f>tblDetailedChanges[[#This Row],[Change]]=LOOKUPS!$K$3</f>
        <v>0</v>
      </c>
      <c r="S65" s="30" t="b">
        <f>tblDetailedChanges[[#This Row],[Change]]=LOOKUPS!$K$4</f>
        <v>0</v>
      </c>
      <c r="T65" s="30" t="b">
        <f>NOT(AND(tblDetailedChanges[[#This Row],[New Top Task Flag]],ISBLANK(tblDetailedChanges[[#This Row],[Dep''t Code]])))</f>
        <v>1</v>
      </c>
      <c r="U6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5" s="30" t="b">
        <f>NOT(AND(tblDetailedChanges[[#This Row],[New Top Task Flag]],ISBLANK(tblDetailedChanges[[#This Row],[Top Task Name]])))</f>
        <v>1</v>
      </c>
      <c r="W65" s="30" t="b">
        <f>NOT(AND(tblDetailedChanges[[#This Row],[New Top Task Flag]],ISBLANK(tblDetailedChanges[[#This Row],[Top Task Manager]])))</f>
        <v>1</v>
      </c>
      <c r="X65" s="30" t="b">
        <f>NOT(AND(tblDetailedChanges[[#This Row],[New Top Task Flag]],ISBLANK(tblDetailedChanges[[#This Row],[Requisition Approver]])))</f>
        <v>1</v>
      </c>
      <c r="Y65" s="30" t="b">
        <f>NOT(AND(tblDetailedChanges[[#This Row],[New Top Task Flag]],ISBLANK(tblDetailedChanges[[#This Row],[Top Task Start Date]])))</f>
        <v>1</v>
      </c>
      <c r="Z65" s="30" t="b">
        <f>NOT(AND(tblDetailedChanges[[#This Row],[New Top Task Flag]],ISBLANK(tblDetailedChanges[[#This Row],[Top Task End Date]])))</f>
        <v>1</v>
      </c>
      <c r="AA6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5" s="30" t="b">
        <f>NOT(AND(OR(tblDetailedChanges[[#This Row],[New Top Task Flag]],tblDetailedChanges[[#This Row],[New Sub Task Flag]]),ISBLANK(tblDetailedChanges[[#This Row],[Sub Task Name]])))</f>
        <v>1</v>
      </c>
      <c r="AC65" s="30" t="b">
        <f>TRUE</f>
        <v>1</v>
      </c>
      <c r="AD6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6" spans="3:31" x14ac:dyDescent="0.25">
      <c r="C66" s="29" t="str">
        <f>IF(tblDetailedChanges[[#This Row],[Dep''t Code]]="","",VLOOKUP(tblDetailedChanges[[#This Row],[Dep''t Code]],Table1[],2,0))</f>
        <v/>
      </c>
      <c r="M66" s="38"/>
      <c r="N66" s="38"/>
      <c r="O66" s="33"/>
      <c r="P66" s="39"/>
      <c r="Q66" s="30" t="b">
        <f>tblDetailedChanges[[#This Row],[Change]]=LOOKUPS!$K$2</f>
        <v>0</v>
      </c>
      <c r="R66" s="30" t="b">
        <f>tblDetailedChanges[[#This Row],[Change]]=LOOKUPS!$K$3</f>
        <v>0</v>
      </c>
      <c r="S66" s="30" t="b">
        <f>tblDetailedChanges[[#This Row],[Change]]=LOOKUPS!$K$4</f>
        <v>0</v>
      </c>
      <c r="T66" s="30" t="b">
        <f>NOT(AND(tblDetailedChanges[[#This Row],[New Top Task Flag]],ISBLANK(tblDetailedChanges[[#This Row],[Dep''t Code]])))</f>
        <v>1</v>
      </c>
      <c r="U6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6" s="30" t="b">
        <f>NOT(AND(tblDetailedChanges[[#This Row],[New Top Task Flag]],ISBLANK(tblDetailedChanges[[#This Row],[Top Task Name]])))</f>
        <v>1</v>
      </c>
      <c r="W66" s="30" t="b">
        <f>NOT(AND(tblDetailedChanges[[#This Row],[New Top Task Flag]],ISBLANK(tblDetailedChanges[[#This Row],[Top Task Manager]])))</f>
        <v>1</v>
      </c>
      <c r="X66" s="30" t="b">
        <f>NOT(AND(tblDetailedChanges[[#This Row],[New Top Task Flag]],ISBLANK(tblDetailedChanges[[#This Row],[Requisition Approver]])))</f>
        <v>1</v>
      </c>
      <c r="Y66" s="30" t="b">
        <f>NOT(AND(tblDetailedChanges[[#This Row],[New Top Task Flag]],ISBLANK(tblDetailedChanges[[#This Row],[Top Task Start Date]])))</f>
        <v>1</v>
      </c>
      <c r="Z66" s="30" t="b">
        <f>NOT(AND(tblDetailedChanges[[#This Row],[New Top Task Flag]],ISBLANK(tblDetailedChanges[[#This Row],[Top Task End Date]])))</f>
        <v>1</v>
      </c>
      <c r="AA6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6" s="30" t="b">
        <f>NOT(AND(OR(tblDetailedChanges[[#This Row],[New Top Task Flag]],tblDetailedChanges[[#This Row],[New Sub Task Flag]]),ISBLANK(tblDetailedChanges[[#This Row],[Sub Task Name]])))</f>
        <v>1</v>
      </c>
      <c r="AC66" s="30" t="b">
        <f>TRUE</f>
        <v>1</v>
      </c>
      <c r="AD6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7" spans="3:31" x14ac:dyDescent="0.25">
      <c r="C67" s="29" t="str">
        <f>IF(tblDetailedChanges[[#This Row],[Dep''t Code]]="","",VLOOKUP(tblDetailedChanges[[#This Row],[Dep''t Code]],Table1[],2,0))</f>
        <v/>
      </c>
      <c r="M67" s="38"/>
      <c r="N67" s="38"/>
      <c r="O67" s="33"/>
      <c r="P67" s="39"/>
      <c r="Q67" s="30" t="b">
        <f>tblDetailedChanges[[#This Row],[Change]]=LOOKUPS!$K$2</f>
        <v>0</v>
      </c>
      <c r="R67" s="30" t="b">
        <f>tblDetailedChanges[[#This Row],[Change]]=LOOKUPS!$K$3</f>
        <v>0</v>
      </c>
      <c r="S67" s="30" t="b">
        <f>tblDetailedChanges[[#This Row],[Change]]=LOOKUPS!$K$4</f>
        <v>0</v>
      </c>
      <c r="T67" s="30" t="b">
        <f>NOT(AND(tblDetailedChanges[[#This Row],[New Top Task Flag]],ISBLANK(tblDetailedChanges[[#This Row],[Dep''t Code]])))</f>
        <v>1</v>
      </c>
      <c r="U6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7" s="30" t="b">
        <f>NOT(AND(tblDetailedChanges[[#This Row],[New Top Task Flag]],ISBLANK(tblDetailedChanges[[#This Row],[Top Task Name]])))</f>
        <v>1</v>
      </c>
      <c r="W67" s="30" t="b">
        <f>NOT(AND(tblDetailedChanges[[#This Row],[New Top Task Flag]],ISBLANK(tblDetailedChanges[[#This Row],[Top Task Manager]])))</f>
        <v>1</v>
      </c>
      <c r="X67" s="30" t="b">
        <f>NOT(AND(tblDetailedChanges[[#This Row],[New Top Task Flag]],ISBLANK(tblDetailedChanges[[#This Row],[Requisition Approver]])))</f>
        <v>1</v>
      </c>
      <c r="Y67" s="30" t="b">
        <f>NOT(AND(tblDetailedChanges[[#This Row],[New Top Task Flag]],ISBLANK(tblDetailedChanges[[#This Row],[Top Task Start Date]])))</f>
        <v>1</v>
      </c>
      <c r="Z67" s="30" t="b">
        <f>NOT(AND(tblDetailedChanges[[#This Row],[New Top Task Flag]],ISBLANK(tblDetailedChanges[[#This Row],[Top Task End Date]])))</f>
        <v>1</v>
      </c>
      <c r="AA6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7" s="30" t="b">
        <f>NOT(AND(OR(tblDetailedChanges[[#This Row],[New Top Task Flag]],tblDetailedChanges[[#This Row],[New Sub Task Flag]]),ISBLANK(tblDetailedChanges[[#This Row],[Sub Task Name]])))</f>
        <v>1</v>
      </c>
      <c r="AC67" s="30" t="b">
        <f>TRUE</f>
        <v>1</v>
      </c>
      <c r="AD6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8" spans="3:31" x14ac:dyDescent="0.25">
      <c r="C68" s="29" t="str">
        <f>IF(tblDetailedChanges[[#This Row],[Dep''t Code]]="","",VLOOKUP(tblDetailedChanges[[#This Row],[Dep''t Code]],Table1[],2,0))</f>
        <v/>
      </c>
      <c r="M68" s="38"/>
      <c r="N68" s="38"/>
      <c r="O68" s="33"/>
      <c r="P68" s="39"/>
      <c r="Q68" s="30" t="b">
        <f>tblDetailedChanges[[#This Row],[Change]]=LOOKUPS!$K$2</f>
        <v>0</v>
      </c>
      <c r="R68" s="30" t="b">
        <f>tblDetailedChanges[[#This Row],[Change]]=LOOKUPS!$K$3</f>
        <v>0</v>
      </c>
      <c r="S68" s="30" t="b">
        <f>tblDetailedChanges[[#This Row],[Change]]=LOOKUPS!$K$4</f>
        <v>0</v>
      </c>
      <c r="T68" s="30" t="b">
        <f>NOT(AND(tblDetailedChanges[[#This Row],[New Top Task Flag]],ISBLANK(tblDetailedChanges[[#This Row],[Dep''t Code]])))</f>
        <v>1</v>
      </c>
      <c r="U6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8" s="30" t="b">
        <f>NOT(AND(tblDetailedChanges[[#This Row],[New Top Task Flag]],ISBLANK(tblDetailedChanges[[#This Row],[Top Task Name]])))</f>
        <v>1</v>
      </c>
      <c r="W68" s="30" t="b">
        <f>NOT(AND(tblDetailedChanges[[#This Row],[New Top Task Flag]],ISBLANK(tblDetailedChanges[[#This Row],[Top Task Manager]])))</f>
        <v>1</v>
      </c>
      <c r="X68" s="30" t="b">
        <f>NOT(AND(tblDetailedChanges[[#This Row],[New Top Task Flag]],ISBLANK(tblDetailedChanges[[#This Row],[Requisition Approver]])))</f>
        <v>1</v>
      </c>
      <c r="Y68" s="30" t="b">
        <f>NOT(AND(tblDetailedChanges[[#This Row],[New Top Task Flag]],ISBLANK(tblDetailedChanges[[#This Row],[Top Task Start Date]])))</f>
        <v>1</v>
      </c>
      <c r="Z68" s="30" t="b">
        <f>NOT(AND(tblDetailedChanges[[#This Row],[New Top Task Flag]],ISBLANK(tblDetailedChanges[[#This Row],[Top Task End Date]])))</f>
        <v>1</v>
      </c>
      <c r="AA6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8" s="30" t="b">
        <f>NOT(AND(OR(tblDetailedChanges[[#This Row],[New Top Task Flag]],tblDetailedChanges[[#This Row],[New Sub Task Flag]]),ISBLANK(tblDetailedChanges[[#This Row],[Sub Task Name]])))</f>
        <v>1</v>
      </c>
      <c r="AC68" s="30" t="b">
        <f>TRUE</f>
        <v>1</v>
      </c>
      <c r="AD6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69" spans="3:31" x14ac:dyDescent="0.25">
      <c r="C69" s="29" t="str">
        <f>IF(tblDetailedChanges[[#This Row],[Dep''t Code]]="","",VLOOKUP(tblDetailedChanges[[#This Row],[Dep''t Code]],Table1[],2,0))</f>
        <v/>
      </c>
      <c r="M69" s="38"/>
      <c r="N69" s="38"/>
      <c r="O69" s="33"/>
      <c r="P69" s="39"/>
      <c r="Q69" s="30" t="b">
        <f>tblDetailedChanges[[#This Row],[Change]]=LOOKUPS!$K$2</f>
        <v>0</v>
      </c>
      <c r="R69" s="30" t="b">
        <f>tblDetailedChanges[[#This Row],[Change]]=LOOKUPS!$K$3</f>
        <v>0</v>
      </c>
      <c r="S69" s="30" t="b">
        <f>tblDetailedChanges[[#This Row],[Change]]=LOOKUPS!$K$4</f>
        <v>0</v>
      </c>
      <c r="T69" s="30" t="b">
        <f>NOT(AND(tblDetailedChanges[[#This Row],[New Top Task Flag]],ISBLANK(tblDetailedChanges[[#This Row],[Dep''t Code]])))</f>
        <v>1</v>
      </c>
      <c r="U6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69" s="30" t="b">
        <f>NOT(AND(tblDetailedChanges[[#This Row],[New Top Task Flag]],ISBLANK(tblDetailedChanges[[#This Row],[Top Task Name]])))</f>
        <v>1</v>
      </c>
      <c r="W69" s="30" t="b">
        <f>NOT(AND(tblDetailedChanges[[#This Row],[New Top Task Flag]],ISBLANK(tblDetailedChanges[[#This Row],[Top Task Manager]])))</f>
        <v>1</v>
      </c>
      <c r="X69" s="30" t="b">
        <f>NOT(AND(tblDetailedChanges[[#This Row],[New Top Task Flag]],ISBLANK(tblDetailedChanges[[#This Row],[Requisition Approver]])))</f>
        <v>1</v>
      </c>
      <c r="Y69" s="30" t="b">
        <f>NOT(AND(tblDetailedChanges[[#This Row],[New Top Task Flag]],ISBLANK(tblDetailedChanges[[#This Row],[Top Task Start Date]])))</f>
        <v>1</v>
      </c>
      <c r="Z69" s="30" t="b">
        <f>NOT(AND(tblDetailedChanges[[#This Row],[New Top Task Flag]],ISBLANK(tblDetailedChanges[[#This Row],[Top Task End Date]])))</f>
        <v>1</v>
      </c>
      <c r="AA6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69" s="30" t="b">
        <f>NOT(AND(OR(tblDetailedChanges[[#This Row],[New Top Task Flag]],tblDetailedChanges[[#This Row],[New Sub Task Flag]]),ISBLANK(tblDetailedChanges[[#This Row],[Sub Task Name]])))</f>
        <v>1</v>
      </c>
      <c r="AC69" s="30" t="b">
        <f>TRUE</f>
        <v>1</v>
      </c>
      <c r="AD6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6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0" spans="3:31" x14ac:dyDescent="0.25">
      <c r="C70" s="29" t="str">
        <f>IF(tblDetailedChanges[[#This Row],[Dep''t Code]]="","",VLOOKUP(tblDetailedChanges[[#This Row],[Dep''t Code]],Table1[],2,0))</f>
        <v/>
      </c>
      <c r="M70" s="38"/>
      <c r="N70" s="38"/>
      <c r="O70" s="33"/>
      <c r="P70" s="39"/>
      <c r="Q70" s="30" t="b">
        <f>tblDetailedChanges[[#This Row],[Change]]=LOOKUPS!$K$2</f>
        <v>0</v>
      </c>
      <c r="R70" s="30" t="b">
        <f>tblDetailedChanges[[#This Row],[Change]]=LOOKUPS!$K$3</f>
        <v>0</v>
      </c>
      <c r="S70" s="30" t="b">
        <f>tblDetailedChanges[[#This Row],[Change]]=LOOKUPS!$K$4</f>
        <v>0</v>
      </c>
      <c r="T70" s="30" t="b">
        <f>NOT(AND(tblDetailedChanges[[#This Row],[New Top Task Flag]],ISBLANK(tblDetailedChanges[[#This Row],[Dep''t Code]])))</f>
        <v>1</v>
      </c>
      <c r="U7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0" s="30" t="b">
        <f>NOT(AND(tblDetailedChanges[[#This Row],[New Top Task Flag]],ISBLANK(tblDetailedChanges[[#This Row],[Top Task Name]])))</f>
        <v>1</v>
      </c>
      <c r="W70" s="30" t="b">
        <f>NOT(AND(tblDetailedChanges[[#This Row],[New Top Task Flag]],ISBLANK(tblDetailedChanges[[#This Row],[Top Task Manager]])))</f>
        <v>1</v>
      </c>
      <c r="X70" s="30" t="b">
        <f>NOT(AND(tblDetailedChanges[[#This Row],[New Top Task Flag]],ISBLANK(tblDetailedChanges[[#This Row],[Requisition Approver]])))</f>
        <v>1</v>
      </c>
      <c r="Y70" s="30" t="b">
        <f>NOT(AND(tblDetailedChanges[[#This Row],[New Top Task Flag]],ISBLANK(tblDetailedChanges[[#This Row],[Top Task Start Date]])))</f>
        <v>1</v>
      </c>
      <c r="Z70" s="30" t="b">
        <f>NOT(AND(tblDetailedChanges[[#This Row],[New Top Task Flag]],ISBLANK(tblDetailedChanges[[#This Row],[Top Task End Date]])))</f>
        <v>1</v>
      </c>
      <c r="AA7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0" s="30" t="b">
        <f>NOT(AND(OR(tblDetailedChanges[[#This Row],[New Top Task Flag]],tblDetailedChanges[[#This Row],[New Sub Task Flag]]),ISBLANK(tblDetailedChanges[[#This Row],[Sub Task Name]])))</f>
        <v>1</v>
      </c>
      <c r="AC70" s="30" t="b">
        <f>TRUE</f>
        <v>1</v>
      </c>
      <c r="AD7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1" spans="3:31" x14ac:dyDescent="0.25">
      <c r="C71" s="29" t="str">
        <f>IF(tblDetailedChanges[[#This Row],[Dep''t Code]]="","",VLOOKUP(tblDetailedChanges[[#This Row],[Dep''t Code]],Table1[],2,0))</f>
        <v/>
      </c>
      <c r="M71" s="38"/>
      <c r="N71" s="38"/>
      <c r="O71" s="33"/>
      <c r="P71" s="39"/>
      <c r="Q71" s="30" t="b">
        <f>tblDetailedChanges[[#This Row],[Change]]=LOOKUPS!$K$2</f>
        <v>0</v>
      </c>
      <c r="R71" s="30" t="b">
        <f>tblDetailedChanges[[#This Row],[Change]]=LOOKUPS!$K$3</f>
        <v>0</v>
      </c>
      <c r="S71" s="30" t="b">
        <f>tblDetailedChanges[[#This Row],[Change]]=LOOKUPS!$K$4</f>
        <v>0</v>
      </c>
      <c r="T71" s="30" t="b">
        <f>NOT(AND(tblDetailedChanges[[#This Row],[New Top Task Flag]],ISBLANK(tblDetailedChanges[[#This Row],[Dep''t Code]])))</f>
        <v>1</v>
      </c>
      <c r="U7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1" s="30" t="b">
        <f>NOT(AND(tblDetailedChanges[[#This Row],[New Top Task Flag]],ISBLANK(tblDetailedChanges[[#This Row],[Top Task Name]])))</f>
        <v>1</v>
      </c>
      <c r="W71" s="30" t="b">
        <f>NOT(AND(tblDetailedChanges[[#This Row],[New Top Task Flag]],ISBLANK(tblDetailedChanges[[#This Row],[Top Task Manager]])))</f>
        <v>1</v>
      </c>
      <c r="X71" s="30" t="b">
        <f>NOT(AND(tblDetailedChanges[[#This Row],[New Top Task Flag]],ISBLANK(tblDetailedChanges[[#This Row],[Requisition Approver]])))</f>
        <v>1</v>
      </c>
      <c r="Y71" s="30" t="b">
        <f>NOT(AND(tblDetailedChanges[[#This Row],[New Top Task Flag]],ISBLANK(tblDetailedChanges[[#This Row],[Top Task Start Date]])))</f>
        <v>1</v>
      </c>
      <c r="Z71" s="30" t="b">
        <f>NOT(AND(tblDetailedChanges[[#This Row],[New Top Task Flag]],ISBLANK(tblDetailedChanges[[#This Row],[Top Task End Date]])))</f>
        <v>1</v>
      </c>
      <c r="AA7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1" s="30" t="b">
        <f>NOT(AND(OR(tblDetailedChanges[[#This Row],[New Top Task Flag]],tblDetailedChanges[[#This Row],[New Sub Task Flag]]),ISBLANK(tblDetailedChanges[[#This Row],[Sub Task Name]])))</f>
        <v>1</v>
      </c>
      <c r="AC71" s="30" t="b">
        <f>TRUE</f>
        <v>1</v>
      </c>
      <c r="AD7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2" spans="3:31" x14ac:dyDescent="0.25">
      <c r="C72" s="29" t="str">
        <f>IF(tblDetailedChanges[[#This Row],[Dep''t Code]]="","",VLOOKUP(tblDetailedChanges[[#This Row],[Dep''t Code]],Table1[],2,0))</f>
        <v/>
      </c>
      <c r="M72" s="38"/>
      <c r="N72" s="38"/>
      <c r="O72" s="33"/>
      <c r="P72" s="39"/>
      <c r="Q72" s="30" t="b">
        <f>tblDetailedChanges[[#This Row],[Change]]=LOOKUPS!$K$2</f>
        <v>0</v>
      </c>
      <c r="R72" s="30" t="b">
        <f>tblDetailedChanges[[#This Row],[Change]]=LOOKUPS!$K$3</f>
        <v>0</v>
      </c>
      <c r="S72" s="30" t="b">
        <f>tblDetailedChanges[[#This Row],[Change]]=LOOKUPS!$K$4</f>
        <v>0</v>
      </c>
      <c r="T72" s="30" t="b">
        <f>NOT(AND(tblDetailedChanges[[#This Row],[New Top Task Flag]],ISBLANK(tblDetailedChanges[[#This Row],[Dep''t Code]])))</f>
        <v>1</v>
      </c>
      <c r="U7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2" s="30" t="b">
        <f>NOT(AND(tblDetailedChanges[[#This Row],[New Top Task Flag]],ISBLANK(tblDetailedChanges[[#This Row],[Top Task Name]])))</f>
        <v>1</v>
      </c>
      <c r="W72" s="30" t="b">
        <f>NOT(AND(tblDetailedChanges[[#This Row],[New Top Task Flag]],ISBLANK(tblDetailedChanges[[#This Row],[Top Task Manager]])))</f>
        <v>1</v>
      </c>
      <c r="X72" s="30" t="b">
        <f>NOT(AND(tblDetailedChanges[[#This Row],[New Top Task Flag]],ISBLANK(tblDetailedChanges[[#This Row],[Requisition Approver]])))</f>
        <v>1</v>
      </c>
      <c r="Y72" s="30" t="b">
        <f>NOT(AND(tblDetailedChanges[[#This Row],[New Top Task Flag]],ISBLANK(tblDetailedChanges[[#This Row],[Top Task Start Date]])))</f>
        <v>1</v>
      </c>
      <c r="Z72" s="30" t="b">
        <f>NOT(AND(tblDetailedChanges[[#This Row],[New Top Task Flag]],ISBLANK(tblDetailedChanges[[#This Row],[Top Task End Date]])))</f>
        <v>1</v>
      </c>
      <c r="AA7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2" s="30" t="b">
        <f>NOT(AND(OR(tblDetailedChanges[[#This Row],[New Top Task Flag]],tblDetailedChanges[[#This Row],[New Sub Task Flag]]),ISBLANK(tblDetailedChanges[[#This Row],[Sub Task Name]])))</f>
        <v>1</v>
      </c>
      <c r="AC72" s="30" t="b">
        <f>TRUE</f>
        <v>1</v>
      </c>
      <c r="AD7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3" spans="3:31" x14ac:dyDescent="0.25">
      <c r="C73" s="29" t="str">
        <f>IF(tblDetailedChanges[[#This Row],[Dep''t Code]]="","",VLOOKUP(tblDetailedChanges[[#This Row],[Dep''t Code]],Table1[],2,0))</f>
        <v/>
      </c>
      <c r="M73" s="38"/>
      <c r="N73" s="38"/>
      <c r="O73" s="33"/>
      <c r="P73" s="39"/>
      <c r="Q73" s="30" t="b">
        <f>tblDetailedChanges[[#This Row],[Change]]=LOOKUPS!$K$2</f>
        <v>0</v>
      </c>
      <c r="R73" s="30" t="b">
        <f>tblDetailedChanges[[#This Row],[Change]]=LOOKUPS!$K$3</f>
        <v>0</v>
      </c>
      <c r="S73" s="30" t="b">
        <f>tblDetailedChanges[[#This Row],[Change]]=LOOKUPS!$K$4</f>
        <v>0</v>
      </c>
      <c r="T73" s="30" t="b">
        <f>NOT(AND(tblDetailedChanges[[#This Row],[New Top Task Flag]],ISBLANK(tblDetailedChanges[[#This Row],[Dep''t Code]])))</f>
        <v>1</v>
      </c>
      <c r="U7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3" s="30" t="b">
        <f>NOT(AND(tblDetailedChanges[[#This Row],[New Top Task Flag]],ISBLANK(tblDetailedChanges[[#This Row],[Top Task Name]])))</f>
        <v>1</v>
      </c>
      <c r="W73" s="30" t="b">
        <f>NOT(AND(tblDetailedChanges[[#This Row],[New Top Task Flag]],ISBLANK(tblDetailedChanges[[#This Row],[Top Task Manager]])))</f>
        <v>1</v>
      </c>
      <c r="X73" s="30" t="b">
        <f>NOT(AND(tblDetailedChanges[[#This Row],[New Top Task Flag]],ISBLANK(tblDetailedChanges[[#This Row],[Requisition Approver]])))</f>
        <v>1</v>
      </c>
      <c r="Y73" s="30" t="b">
        <f>NOT(AND(tblDetailedChanges[[#This Row],[New Top Task Flag]],ISBLANK(tblDetailedChanges[[#This Row],[Top Task Start Date]])))</f>
        <v>1</v>
      </c>
      <c r="Z73" s="30" t="b">
        <f>NOT(AND(tblDetailedChanges[[#This Row],[New Top Task Flag]],ISBLANK(tblDetailedChanges[[#This Row],[Top Task End Date]])))</f>
        <v>1</v>
      </c>
      <c r="AA7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3" s="30" t="b">
        <f>NOT(AND(OR(tblDetailedChanges[[#This Row],[New Top Task Flag]],tblDetailedChanges[[#This Row],[New Sub Task Flag]]),ISBLANK(tblDetailedChanges[[#This Row],[Sub Task Name]])))</f>
        <v>1</v>
      </c>
      <c r="AC73" s="30" t="b">
        <f>TRUE</f>
        <v>1</v>
      </c>
      <c r="AD7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4" spans="3:31" x14ac:dyDescent="0.25">
      <c r="C74" s="29" t="str">
        <f>IF(tblDetailedChanges[[#This Row],[Dep''t Code]]="","",VLOOKUP(tblDetailedChanges[[#This Row],[Dep''t Code]],Table1[],2,0))</f>
        <v/>
      </c>
      <c r="M74" s="38"/>
      <c r="N74" s="38"/>
      <c r="O74" s="33"/>
      <c r="P74" s="39"/>
      <c r="Q74" s="30" t="b">
        <f>tblDetailedChanges[[#This Row],[Change]]=LOOKUPS!$K$2</f>
        <v>0</v>
      </c>
      <c r="R74" s="30" t="b">
        <f>tblDetailedChanges[[#This Row],[Change]]=LOOKUPS!$K$3</f>
        <v>0</v>
      </c>
      <c r="S74" s="30" t="b">
        <f>tblDetailedChanges[[#This Row],[Change]]=LOOKUPS!$K$4</f>
        <v>0</v>
      </c>
      <c r="T74" s="30" t="b">
        <f>NOT(AND(tblDetailedChanges[[#This Row],[New Top Task Flag]],ISBLANK(tblDetailedChanges[[#This Row],[Dep''t Code]])))</f>
        <v>1</v>
      </c>
      <c r="U7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4" s="30" t="b">
        <f>NOT(AND(tblDetailedChanges[[#This Row],[New Top Task Flag]],ISBLANK(tblDetailedChanges[[#This Row],[Top Task Name]])))</f>
        <v>1</v>
      </c>
      <c r="W74" s="30" t="b">
        <f>NOT(AND(tblDetailedChanges[[#This Row],[New Top Task Flag]],ISBLANK(tblDetailedChanges[[#This Row],[Top Task Manager]])))</f>
        <v>1</v>
      </c>
      <c r="X74" s="30" t="b">
        <f>NOT(AND(tblDetailedChanges[[#This Row],[New Top Task Flag]],ISBLANK(tblDetailedChanges[[#This Row],[Requisition Approver]])))</f>
        <v>1</v>
      </c>
      <c r="Y74" s="30" t="b">
        <f>NOT(AND(tblDetailedChanges[[#This Row],[New Top Task Flag]],ISBLANK(tblDetailedChanges[[#This Row],[Top Task Start Date]])))</f>
        <v>1</v>
      </c>
      <c r="Z74" s="30" t="b">
        <f>NOT(AND(tblDetailedChanges[[#This Row],[New Top Task Flag]],ISBLANK(tblDetailedChanges[[#This Row],[Top Task End Date]])))</f>
        <v>1</v>
      </c>
      <c r="AA7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4" s="30" t="b">
        <f>NOT(AND(OR(tblDetailedChanges[[#This Row],[New Top Task Flag]],tblDetailedChanges[[#This Row],[New Sub Task Flag]]),ISBLANK(tblDetailedChanges[[#This Row],[Sub Task Name]])))</f>
        <v>1</v>
      </c>
      <c r="AC74" s="30" t="b">
        <f>TRUE</f>
        <v>1</v>
      </c>
      <c r="AD7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5" spans="3:31" x14ac:dyDescent="0.25">
      <c r="C75" s="29" t="str">
        <f>IF(tblDetailedChanges[[#This Row],[Dep''t Code]]="","",VLOOKUP(tblDetailedChanges[[#This Row],[Dep''t Code]],Table1[],2,0))</f>
        <v/>
      </c>
      <c r="M75" s="38"/>
      <c r="N75" s="38"/>
      <c r="O75" s="33"/>
      <c r="P75" s="39"/>
      <c r="Q75" s="30" t="b">
        <f>tblDetailedChanges[[#This Row],[Change]]=LOOKUPS!$K$2</f>
        <v>0</v>
      </c>
      <c r="R75" s="30" t="b">
        <f>tblDetailedChanges[[#This Row],[Change]]=LOOKUPS!$K$3</f>
        <v>0</v>
      </c>
      <c r="S75" s="30" t="b">
        <f>tblDetailedChanges[[#This Row],[Change]]=LOOKUPS!$K$4</f>
        <v>0</v>
      </c>
      <c r="T75" s="30" t="b">
        <f>NOT(AND(tblDetailedChanges[[#This Row],[New Top Task Flag]],ISBLANK(tblDetailedChanges[[#This Row],[Dep''t Code]])))</f>
        <v>1</v>
      </c>
      <c r="U7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5" s="30" t="b">
        <f>NOT(AND(tblDetailedChanges[[#This Row],[New Top Task Flag]],ISBLANK(tblDetailedChanges[[#This Row],[Top Task Name]])))</f>
        <v>1</v>
      </c>
      <c r="W75" s="30" t="b">
        <f>NOT(AND(tblDetailedChanges[[#This Row],[New Top Task Flag]],ISBLANK(tblDetailedChanges[[#This Row],[Top Task Manager]])))</f>
        <v>1</v>
      </c>
      <c r="X75" s="30" t="b">
        <f>NOT(AND(tblDetailedChanges[[#This Row],[New Top Task Flag]],ISBLANK(tblDetailedChanges[[#This Row],[Requisition Approver]])))</f>
        <v>1</v>
      </c>
      <c r="Y75" s="30" t="b">
        <f>NOT(AND(tblDetailedChanges[[#This Row],[New Top Task Flag]],ISBLANK(tblDetailedChanges[[#This Row],[Top Task Start Date]])))</f>
        <v>1</v>
      </c>
      <c r="Z75" s="30" t="b">
        <f>NOT(AND(tblDetailedChanges[[#This Row],[New Top Task Flag]],ISBLANK(tblDetailedChanges[[#This Row],[Top Task End Date]])))</f>
        <v>1</v>
      </c>
      <c r="AA7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5" s="30" t="b">
        <f>NOT(AND(OR(tblDetailedChanges[[#This Row],[New Top Task Flag]],tblDetailedChanges[[#This Row],[New Sub Task Flag]]),ISBLANK(tblDetailedChanges[[#This Row],[Sub Task Name]])))</f>
        <v>1</v>
      </c>
      <c r="AC75" s="30" t="b">
        <f>TRUE</f>
        <v>1</v>
      </c>
      <c r="AD7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6" spans="3:31" x14ac:dyDescent="0.25">
      <c r="C76" s="29" t="str">
        <f>IF(tblDetailedChanges[[#This Row],[Dep''t Code]]="","",VLOOKUP(tblDetailedChanges[[#This Row],[Dep''t Code]],Table1[],2,0))</f>
        <v/>
      </c>
      <c r="M76" s="38"/>
      <c r="N76" s="38"/>
      <c r="O76" s="33"/>
      <c r="P76" s="39"/>
      <c r="Q76" s="30" t="b">
        <f>tblDetailedChanges[[#This Row],[Change]]=LOOKUPS!$K$2</f>
        <v>0</v>
      </c>
      <c r="R76" s="30" t="b">
        <f>tblDetailedChanges[[#This Row],[Change]]=LOOKUPS!$K$3</f>
        <v>0</v>
      </c>
      <c r="S76" s="30" t="b">
        <f>tblDetailedChanges[[#This Row],[Change]]=LOOKUPS!$K$4</f>
        <v>0</v>
      </c>
      <c r="T76" s="30" t="b">
        <f>NOT(AND(tblDetailedChanges[[#This Row],[New Top Task Flag]],ISBLANK(tblDetailedChanges[[#This Row],[Dep''t Code]])))</f>
        <v>1</v>
      </c>
      <c r="U7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6" s="30" t="b">
        <f>NOT(AND(tblDetailedChanges[[#This Row],[New Top Task Flag]],ISBLANK(tblDetailedChanges[[#This Row],[Top Task Name]])))</f>
        <v>1</v>
      </c>
      <c r="W76" s="30" t="b">
        <f>NOT(AND(tblDetailedChanges[[#This Row],[New Top Task Flag]],ISBLANK(tblDetailedChanges[[#This Row],[Top Task Manager]])))</f>
        <v>1</v>
      </c>
      <c r="X76" s="30" t="b">
        <f>NOT(AND(tblDetailedChanges[[#This Row],[New Top Task Flag]],ISBLANK(tblDetailedChanges[[#This Row],[Requisition Approver]])))</f>
        <v>1</v>
      </c>
      <c r="Y76" s="30" t="b">
        <f>NOT(AND(tblDetailedChanges[[#This Row],[New Top Task Flag]],ISBLANK(tblDetailedChanges[[#This Row],[Top Task Start Date]])))</f>
        <v>1</v>
      </c>
      <c r="Z76" s="30" t="b">
        <f>NOT(AND(tblDetailedChanges[[#This Row],[New Top Task Flag]],ISBLANK(tblDetailedChanges[[#This Row],[Top Task End Date]])))</f>
        <v>1</v>
      </c>
      <c r="AA7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6" s="30" t="b">
        <f>NOT(AND(OR(tblDetailedChanges[[#This Row],[New Top Task Flag]],tblDetailedChanges[[#This Row],[New Sub Task Flag]]),ISBLANK(tblDetailedChanges[[#This Row],[Sub Task Name]])))</f>
        <v>1</v>
      </c>
      <c r="AC76" s="30" t="b">
        <f>TRUE</f>
        <v>1</v>
      </c>
      <c r="AD7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7" spans="3:31" x14ac:dyDescent="0.25">
      <c r="C77" s="29" t="str">
        <f>IF(tblDetailedChanges[[#This Row],[Dep''t Code]]="","",VLOOKUP(tblDetailedChanges[[#This Row],[Dep''t Code]],Table1[],2,0))</f>
        <v/>
      </c>
      <c r="M77" s="38"/>
      <c r="N77" s="38"/>
      <c r="O77" s="33"/>
      <c r="P77" s="39"/>
      <c r="Q77" s="30" t="b">
        <f>tblDetailedChanges[[#This Row],[Change]]=LOOKUPS!$K$2</f>
        <v>0</v>
      </c>
      <c r="R77" s="30" t="b">
        <f>tblDetailedChanges[[#This Row],[Change]]=LOOKUPS!$K$3</f>
        <v>0</v>
      </c>
      <c r="S77" s="30" t="b">
        <f>tblDetailedChanges[[#This Row],[Change]]=LOOKUPS!$K$4</f>
        <v>0</v>
      </c>
      <c r="T77" s="30" t="b">
        <f>NOT(AND(tblDetailedChanges[[#This Row],[New Top Task Flag]],ISBLANK(tblDetailedChanges[[#This Row],[Dep''t Code]])))</f>
        <v>1</v>
      </c>
      <c r="U7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7" s="30" t="b">
        <f>NOT(AND(tblDetailedChanges[[#This Row],[New Top Task Flag]],ISBLANK(tblDetailedChanges[[#This Row],[Top Task Name]])))</f>
        <v>1</v>
      </c>
      <c r="W77" s="30" t="b">
        <f>NOT(AND(tblDetailedChanges[[#This Row],[New Top Task Flag]],ISBLANK(tblDetailedChanges[[#This Row],[Top Task Manager]])))</f>
        <v>1</v>
      </c>
      <c r="X77" s="30" t="b">
        <f>NOT(AND(tblDetailedChanges[[#This Row],[New Top Task Flag]],ISBLANK(tblDetailedChanges[[#This Row],[Requisition Approver]])))</f>
        <v>1</v>
      </c>
      <c r="Y77" s="30" t="b">
        <f>NOT(AND(tblDetailedChanges[[#This Row],[New Top Task Flag]],ISBLANK(tblDetailedChanges[[#This Row],[Top Task Start Date]])))</f>
        <v>1</v>
      </c>
      <c r="Z77" s="30" t="b">
        <f>NOT(AND(tblDetailedChanges[[#This Row],[New Top Task Flag]],ISBLANK(tblDetailedChanges[[#This Row],[Top Task End Date]])))</f>
        <v>1</v>
      </c>
      <c r="AA7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7" s="30" t="b">
        <f>NOT(AND(OR(tblDetailedChanges[[#This Row],[New Top Task Flag]],tblDetailedChanges[[#This Row],[New Sub Task Flag]]),ISBLANK(tblDetailedChanges[[#This Row],[Sub Task Name]])))</f>
        <v>1</v>
      </c>
      <c r="AC77" s="30" t="b">
        <f>TRUE</f>
        <v>1</v>
      </c>
      <c r="AD7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8" spans="3:31" x14ac:dyDescent="0.25">
      <c r="C78" s="29" t="str">
        <f>IF(tblDetailedChanges[[#This Row],[Dep''t Code]]="","",VLOOKUP(tblDetailedChanges[[#This Row],[Dep''t Code]],Table1[],2,0))</f>
        <v/>
      </c>
      <c r="M78" s="38"/>
      <c r="N78" s="38"/>
      <c r="O78" s="33"/>
      <c r="P78" s="39"/>
      <c r="Q78" s="30" t="b">
        <f>tblDetailedChanges[[#This Row],[Change]]=LOOKUPS!$K$2</f>
        <v>0</v>
      </c>
      <c r="R78" s="30" t="b">
        <f>tblDetailedChanges[[#This Row],[Change]]=LOOKUPS!$K$3</f>
        <v>0</v>
      </c>
      <c r="S78" s="30" t="b">
        <f>tblDetailedChanges[[#This Row],[Change]]=LOOKUPS!$K$4</f>
        <v>0</v>
      </c>
      <c r="T78" s="30" t="b">
        <f>NOT(AND(tblDetailedChanges[[#This Row],[New Top Task Flag]],ISBLANK(tblDetailedChanges[[#This Row],[Dep''t Code]])))</f>
        <v>1</v>
      </c>
      <c r="U7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8" s="30" t="b">
        <f>NOT(AND(tblDetailedChanges[[#This Row],[New Top Task Flag]],ISBLANK(tblDetailedChanges[[#This Row],[Top Task Name]])))</f>
        <v>1</v>
      </c>
      <c r="W78" s="30" t="b">
        <f>NOT(AND(tblDetailedChanges[[#This Row],[New Top Task Flag]],ISBLANK(tblDetailedChanges[[#This Row],[Top Task Manager]])))</f>
        <v>1</v>
      </c>
      <c r="X78" s="30" t="b">
        <f>NOT(AND(tblDetailedChanges[[#This Row],[New Top Task Flag]],ISBLANK(tblDetailedChanges[[#This Row],[Requisition Approver]])))</f>
        <v>1</v>
      </c>
      <c r="Y78" s="30" t="b">
        <f>NOT(AND(tblDetailedChanges[[#This Row],[New Top Task Flag]],ISBLANK(tblDetailedChanges[[#This Row],[Top Task Start Date]])))</f>
        <v>1</v>
      </c>
      <c r="Z78" s="30" t="b">
        <f>NOT(AND(tblDetailedChanges[[#This Row],[New Top Task Flag]],ISBLANK(tblDetailedChanges[[#This Row],[Top Task End Date]])))</f>
        <v>1</v>
      </c>
      <c r="AA7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8" s="30" t="b">
        <f>NOT(AND(OR(tblDetailedChanges[[#This Row],[New Top Task Flag]],tblDetailedChanges[[#This Row],[New Sub Task Flag]]),ISBLANK(tblDetailedChanges[[#This Row],[Sub Task Name]])))</f>
        <v>1</v>
      </c>
      <c r="AC78" s="30" t="b">
        <f>TRUE</f>
        <v>1</v>
      </c>
      <c r="AD7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79" spans="3:31" x14ac:dyDescent="0.25">
      <c r="C79" s="29" t="str">
        <f>IF(tblDetailedChanges[[#This Row],[Dep''t Code]]="","",VLOOKUP(tblDetailedChanges[[#This Row],[Dep''t Code]],Table1[],2,0))</f>
        <v/>
      </c>
      <c r="M79" s="38"/>
      <c r="N79" s="38"/>
      <c r="O79" s="33"/>
      <c r="P79" s="39"/>
      <c r="Q79" s="30" t="b">
        <f>tblDetailedChanges[[#This Row],[Change]]=LOOKUPS!$K$2</f>
        <v>0</v>
      </c>
      <c r="R79" s="30" t="b">
        <f>tblDetailedChanges[[#This Row],[Change]]=LOOKUPS!$K$3</f>
        <v>0</v>
      </c>
      <c r="S79" s="30" t="b">
        <f>tblDetailedChanges[[#This Row],[Change]]=LOOKUPS!$K$4</f>
        <v>0</v>
      </c>
      <c r="T79" s="30" t="b">
        <f>NOT(AND(tblDetailedChanges[[#This Row],[New Top Task Flag]],ISBLANK(tblDetailedChanges[[#This Row],[Dep''t Code]])))</f>
        <v>1</v>
      </c>
      <c r="U7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79" s="30" t="b">
        <f>NOT(AND(tblDetailedChanges[[#This Row],[New Top Task Flag]],ISBLANK(tblDetailedChanges[[#This Row],[Top Task Name]])))</f>
        <v>1</v>
      </c>
      <c r="W79" s="30" t="b">
        <f>NOT(AND(tblDetailedChanges[[#This Row],[New Top Task Flag]],ISBLANK(tblDetailedChanges[[#This Row],[Top Task Manager]])))</f>
        <v>1</v>
      </c>
      <c r="X79" s="30" t="b">
        <f>NOT(AND(tblDetailedChanges[[#This Row],[New Top Task Flag]],ISBLANK(tblDetailedChanges[[#This Row],[Requisition Approver]])))</f>
        <v>1</v>
      </c>
      <c r="Y79" s="30" t="b">
        <f>NOT(AND(tblDetailedChanges[[#This Row],[New Top Task Flag]],ISBLANK(tblDetailedChanges[[#This Row],[Top Task Start Date]])))</f>
        <v>1</v>
      </c>
      <c r="Z79" s="30" t="b">
        <f>NOT(AND(tblDetailedChanges[[#This Row],[New Top Task Flag]],ISBLANK(tblDetailedChanges[[#This Row],[Top Task End Date]])))</f>
        <v>1</v>
      </c>
      <c r="AA7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79" s="30" t="b">
        <f>NOT(AND(OR(tblDetailedChanges[[#This Row],[New Top Task Flag]],tblDetailedChanges[[#This Row],[New Sub Task Flag]]),ISBLANK(tblDetailedChanges[[#This Row],[Sub Task Name]])))</f>
        <v>1</v>
      </c>
      <c r="AC79" s="30" t="b">
        <f>TRUE</f>
        <v>1</v>
      </c>
      <c r="AD7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7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0" spans="3:31" x14ac:dyDescent="0.25">
      <c r="C80" s="29" t="str">
        <f>IF(tblDetailedChanges[[#This Row],[Dep''t Code]]="","",VLOOKUP(tblDetailedChanges[[#This Row],[Dep''t Code]],Table1[],2,0))</f>
        <v/>
      </c>
      <c r="M80" s="38"/>
      <c r="N80" s="38"/>
      <c r="O80" s="33"/>
      <c r="P80" s="39"/>
      <c r="Q80" s="30" t="b">
        <f>tblDetailedChanges[[#This Row],[Change]]=LOOKUPS!$K$2</f>
        <v>0</v>
      </c>
      <c r="R80" s="30" t="b">
        <f>tblDetailedChanges[[#This Row],[Change]]=LOOKUPS!$K$3</f>
        <v>0</v>
      </c>
      <c r="S80" s="30" t="b">
        <f>tblDetailedChanges[[#This Row],[Change]]=LOOKUPS!$K$4</f>
        <v>0</v>
      </c>
      <c r="T80" s="30" t="b">
        <f>NOT(AND(tblDetailedChanges[[#This Row],[New Top Task Flag]],ISBLANK(tblDetailedChanges[[#This Row],[Dep''t Code]])))</f>
        <v>1</v>
      </c>
      <c r="U8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0" s="30" t="b">
        <f>NOT(AND(tblDetailedChanges[[#This Row],[New Top Task Flag]],ISBLANK(tblDetailedChanges[[#This Row],[Top Task Name]])))</f>
        <v>1</v>
      </c>
      <c r="W80" s="30" t="b">
        <f>NOT(AND(tblDetailedChanges[[#This Row],[New Top Task Flag]],ISBLANK(tblDetailedChanges[[#This Row],[Top Task Manager]])))</f>
        <v>1</v>
      </c>
      <c r="X80" s="30" t="b">
        <f>NOT(AND(tblDetailedChanges[[#This Row],[New Top Task Flag]],ISBLANK(tblDetailedChanges[[#This Row],[Requisition Approver]])))</f>
        <v>1</v>
      </c>
      <c r="Y80" s="30" t="b">
        <f>NOT(AND(tblDetailedChanges[[#This Row],[New Top Task Flag]],ISBLANK(tblDetailedChanges[[#This Row],[Top Task Start Date]])))</f>
        <v>1</v>
      </c>
      <c r="Z80" s="30" t="b">
        <f>NOT(AND(tblDetailedChanges[[#This Row],[New Top Task Flag]],ISBLANK(tblDetailedChanges[[#This Row],[Top Task End Date]])))</f>
        <v>1</v>
      </c>
      <c r="AA8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0" s="30" t="b">
        <f>NOT(AND(OR(tblDetailedChanges[[#This Row],[New Top Task Flag]],tblDetailedChanges[[#This Row],[New Sub Task Flag]]),ISBLANK(tblDetailedChanges[[#This Row],[Sub Task Name]])))</f>
        <v>1</v>
      </c>
      <c r="AC80" s="30" t="b">
        <f>TRUE</f>
        <v>1</v>
      </c>
      <c r="AD8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1" spans="3:31" x14ac:dyDescent="0.25">
      <c r="C81" s="29" t="str">
        <f>IF(tblDetailedChanges[[#This Row],[Dep''t Code]]="","",VLOOKUP(tblDetailedChanges[[#This Row],[Dep''t Code]],Table1[],2,0))</f>
        <v/>
      </c>
      <c r="M81" s="38"/>
      <c r="N81" s="38"/>
      <c r="O81" s="33"/>
      <c r="P81" s="39"/>
      <c r="Q81" s="30" t="b">
        <f>tblDetailedChanges[[#This Row],[Change]]=LOOKUPS!$K$2</f>
        <v>0</v>
      </c>
      <c r="R81" s="30" t="b">
        <f>tblDetailedChanges[[#This Row],[Change]]=LOOKUPS!$K$3</f>
        <v>0</v>
      </c>
      <c r="S81" s="30" t="b">
        <f>tblDetailedChanges[[#This Row],[Change]]=LOOKUPS!$K$4</f>
        <v>0</v>
      </c>
      <c r="T81" s="30" t="b">
        <f>NOT(AND(tblDetailedChanges[[#This Row],[New Top Task Flag]],ISBLANK(tblDetailedChanges[[#This Row],[Dep''t Code]])))</f>
        <v>1</v>
      </c>
      <c r="U8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1" s="30" t="b">
        <f>NOT(AND(tblDetailedChanges[[#This Row],[New Top Task Flag]],ISBLANK(tblDetailedChanges[[#This Row],[Top Task Name]])))</f>
        <v>1</v>
      </c>
      <c r="W81" s="30" t="b">
        <f>NOT(AND(tblDetailedChanges[[#This Row],[New Top Task Flag]],ISBLANK(tblDetailedChanges[[#This Row],[Top Task Manager]])))</f>
        <v>1</v>
      </c>
      <c r="X81" s="30" t="b">
        <f>NOT(AND(tblDetailedChanges[[#This Row],[New Top Task Flag]],ISBLANK(tblDetailedChanges[[#This Row],[Requisition Approver]])))</f>
        <v>1</v>
      </c>
      <c r="Y81" s="30" t="b">
        <f>NOT(AND(tblDetailedChanges[[#This Row],[New Top Task Flag]],ISBLANK(tblDetailedChanges[[#This Row],[Top Task Start Date]])))</f>
        <v>1</v>
      </c>
      <c r="Z81" s="30" t="b">
        <f>NOT(AND(tblDetailedChanges[[#This Row],[New Top Task Flag]],ISBLANK(tblDetailedChanges[[#This Row],[Top Task End Date]])))</f>
        <v>1</v>
      </c>
      <c r="AA8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1" s="30" t="b">
        <f>NOT(AND(OR(tblDetailedChanges[[#This Row],[New Top Task Flag]],tblDetailedChanges[[#This Row],[New Sub Task Flag]]),ISBLANK(tblDetailedChanges[[#This Row],[Sub Task Name]])))</f>
        <v>1</v>
      </c>
      <c r="AC81" s="30" t="b">
        <f>TRUE</f>
        <v>1</v>
      </c>
      <c r="AD8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2" spans="3:31" x14ac:dyDescent="0.25">
      <c r="C82" s="29" t="str">
        <f>IF(tblDetailedChanges[[#This Row],[Dep''t Code]]="","",VLOOKUP(tblDetailedChanges[[#This Row],[Dep''t Code]],Table1[],2,0))</f>
        <v/>
      </c>
      <c r="M82" s="38"/>
      <c r="N82" s="38"/>
      <c r="O82" s="33"/>
      <c r="P82" s="39"/>
      <c r="Q82" s="30" t="b">
        <f>tblDetailedChanges[[#This Row],[Change]]=LOOKUPS!$K$2</f>
        <v>0</v>
      </c>
      <c r="R82" s="30" t="b">
        <f>tblDetailedChanges[[#This Row],[Change]]=LOOKUPS!$K$3</f>
        <v>0</v>
      </c>
      <c r="S82" s="30" t="b">
        <f>tblDetailedChanges[[#This Row],[Change]]=LOOKUPS!$K$4</f>
        <v>0</v>
      </c>
      <c r="T82" s="30" t="b">
        <f>NOT(AND(tblDetailedChanges[[#This Row],[New Top Task Flag]],ISBLANK(tblDetailedChanges[[#This Row],[Dep''t Code]])))</f>
        <v>1</v>
      </c>
      <c r="U8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2" s="30" t="b">
        <f>NOT(AND(tblDetailedChanges[[#This Row],[New Top Task Flag]],ISBLANK(tblDetailedChanges[[#This Row],[Top Task Name]])))</f>
        <v>1</v>
      </c>
      <c r="W82" s="30" t="b">
        <f>NOT(AND(tblDetailedChanges[[#This Row],[New Top Task Flag]],ISBLANK(tblDetailedChanges[[#This Row],[Top Task Manager]])))</f>
        <v>1</v>
      </c>
      <c r="X82" s="30" t="b">
        <f>NOT(AND(tblDetailedChanges[[#This Row],[New Top Task Flag]],ISBLANK(tblDetailedChanges[[#This Row],[Requisition Approver]])))</f>
        <v>1</v>
      </c>
      <c r="Y82" s="30" t="b">
        <f>NOT(AND(tblDetailedChanges[[#This Row],[New Top Task Flag]],ISBLANK(tblDetailedChanges[[#This Row],[Top Task Start Date]])))</f>
        <v>1</v>
      </c>
      <c r="Z82" s="30" t="b">
        <f>NOT(AND(tblDetailedChanges[[#This Row],[New Top Task Flag]],ISBLANK(tblDetailedChanges[[#This Row],[Top Task End Date]])))</f>
        <v>1</v>
      </c>
      <c r="AA8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2" s="30" t="b">
        <f>NOT(AND(OR(tblDetailedChanges[[#This Row],[New Top Task Flag]],tblDetailedChanges[[#This Row],[New Sub Task Flag]]),ISBLANK(tblDetailedChanges[[#This Row],[Sub Task Name]])))</f>
        <v>1</v>
      </c>
      <c r="AC82" s="30" t="b">
        <f>TRUE</f>
        <v>1</v>
      </c>
      <c r="AD8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3" spans="3:31" x14ac:dyDescent="0.25">
      <c r="C83" s="29" t="str">
        <f>IF(tblDetailedChanges[[#This Row],[Dep''t Code]]="","",VLOOKUP(tblDetailedChanges[[#This Row],[Dep''t Code]],Table1[],2,0))</f>
        <v/>
      </c>
      <c r="M83" s="38"/>
      <c r="N83" s="38"/>
      <c r="O83" s="33"/>
      <c r="P83" s="39"/>
      <c r="Q83" s="30" t="b">
        <f>tblDetailedChanges[[#This Row],[Change]]=LOOKUPS!$K$2</f>
        <v>0</v>
      </c>
      <c r="R83" s="30" t="b">
        <f>tblDetailedChanges[[#This Row],[Change]]=LOOKUPS!$K$3</f>
        <v>0</v>
      </c>
      <c r="S83" s="30" t="b">
        <f>tblDetailedChanges[[#This Row],[Change]]=LOOKUPS!$K$4</f>
        <v>0</v>
      </c>
      <c r="T83" s="30" t="b">
        <f>NOT(AND(tblDetailedChanges[[#This Row],[New Top Task Flag]],ISBLANK(tblDetailedChanges[[#This Row],[Dep''t Code]])))</f>
        <v>1</v>
      </c>
      <c r="U8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3" s="30" t="b">
        <f>NOT(AND(tblDetailedChanges[[#This Row],[New Top Task Flag]],ISBLANK(tblDetailedChanges[[#This Row],[Top Task Name]])))</f>
        <v>1</v>
      </c>
      <c r="W83" s="30" t="b">
        <f>NOT(AND(tblDetailedChanges[[#This Row],[New Top Task Flag]],ISBLANK(tblDetailedChanges[[#This Row],[Top Task Manager]])))</f>
        <v>1</v>
      </c>
      <c r="X83" s="30" t="b">
        <f>NOT(AND(tblDetailedChanges[[#This Row],[New Top Task Flag]],ISBLANK(tblDetailedChanges[[#This Row],[Requisition Approver]])))</f>
        <v>1</v>
      </c>
      <c r="Y83" s="30" t="b">
        <f>NOT(AND(tblDetailedChanges[[#This Row],[New Top Task Flag]],ISBLANK(tblDetailedChanges[[#This Row],[Top Task Start Date]])))</f>
        <v>1</v>
      </c>
      <c r="Z83" s="30" t="b">
        <f>NOT(AND(tblDetailedChanges[[#This Row],[New Top Task Flag]],ISBLANK(tblDetailedChanges[[#This Row],[Top Task End Date]])))</f>
        <v>1</v>
      </c>
      <c r="AA8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3" s="30" t="b">
        <f>NOT(AND(OR(tblDetailedChanges[[#This Row],[New Top Task Flag]],tblDetailedChanges[[#This Row],[New Sub Task Flag]]),ISBLANK(tblDetailedChanges[[#This Row],[Sub Task Name]])))</f>
        <v>1</v>
      </c>
      <c r="AC83" s="30" t="b">
        <f>TRUE</f>
        <v>1</v>
      </c>
      <c r="AD8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4" spans="3:31" x14ac:dyDescent="0.25">
      <c r="C84" s="29" t="str">
        <f>IF(tblDetailedChanges[[#This Row],[Dep''t Code]]="","",VLOOKUP(tblDetailedChanges[[#This Row],[Dep''t Code]],Table1[],2,0))</f>
        <v/>
      </c>
      <c r="M84" s="38"/>
      <c r="N84" s="38"/>
      <c r="O84" s="33"/>
      <c r="P84" s="39"/>
      <c r="Q84" s="30" t="b">
        <f>tblDetailedChanges[[#This Row],[Change]]=LOOKUPS!$K$2</f>
        <v>0</v>
      </c>
      <c r="R84" s="30" t="b">
        <f>tblDetailedChanges[[#This Row],[Change]]=LOOKUPS!$K$3</f>
        <v>0</v>
      </c>
      <c r="S84" s="30" t="b">
        <f>tblDetailedChanges[[#This Row],[Change]]=LOOKUPS!$K$4</f>
        <v>0</v>
      </c>
      <c r="T84" s="30" t="b">
        <f>NOT(AND(tblDetailedChanges[[#This Row],[New Top Task Flag]],ISBLANK(tblDetailedChanges[[#This Row],[Dep''t Code]])))</f>
        <v>1</v>
      </c>
      <c r="U8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4" s="30" t="b">
        <f>NOT(AND(tblDetailedChanges[[#This Row],[New Top Task Flag]],ISBLANK(tblDetailedChanges[[#This Row],[Top Task Name]])))</f>
        <v>1</v>
      </c>
      <c r="W84" s="30" t="b">
        <f>NOT(AND(tblDetailedChanges[[#This Row],[New Top Task Flag]],ISBLANK(tblDetailedChanges[[#This Row],[Top Task Manager]])))</f>
        <v>1</v>
      </c>
      <c r="X84" s="30" t="b">
        <f>NOT(AND(tblDetailedChanges[[#This Row],[New Top Task Flag]],ISBLANK(tblDetailedChanges[[#This Row],[Requisition Approver]])))</f>
        <v>1</v>
      </c>
      <c r="Y84" s="30" t="b">
        <f>NOT(AND(tblDetailedChanges[[#This Row],[New Top Task Flag]],ISBLANK(tblDetailedChanges[[#This Row],[Top Task Start Date]])))</f>
        <v>1</v>
      </c>
      <c r="Z84" s="30" t="b">
        <f>NOT(AND(tblDetailedChanges[[#This Row],[New Top Task Flag]],ISBLANK(tblDetailedChanges[[#This Row],[Top Task End Date]])))</f>
        <v>1</v>
      </c>
      <c r="AA8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4" s="30" t="b">
        <f>NOT(AND(OR(tblDetailedChanges[[#This Row],[New Top Task Flag]],tblDetailedChanges[[#This Row],[New Sub Task Flag]]),ISBLANK(tblDetailedChanges[[#This Row],[Sub Task Name]])))</f>
        <v>1</v>
      </c>
      <c r="AC84" s="30" t="b">
        <f>TRUE</f>
        <v>1</v>
      </c>
      <c r="AD8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5" spans="3:31" x14ac:dyDescent="0.25">
      <c r="C85" s="29" t="str">
        <f>IF(tblDetailedChanges[[#This Row],[Dep''t Code]]="","",VLOOKUP(tblDetailedChanges[[#This Row],[Dep''t Code]],Table1[],2,0))</f>
        <v/>
      </c>
      <c r="M85" s="38"/>
      <c r="N85" s="38"/>
      <c r="O85" s="33"/>
      <c r="P85" s="39"/>
      <c r="Q85" s="30" t="b">
        <f>tblDetailedChanges[[#This Row],[Change]]=LOOKUPS!$K$2</f>
        <v>0</v>
      </c>
      <c r="R85" s="30" t="b">
        <f>tblDetailedChanges[[#This Row],[Change]]=LOOKUPS!$K$3</f>
        <v>0</v>
      </c>
      <c r="S85" s="30" t="b">
        <f>tblDetailedChanges[[#This Row],[Change]]=LOOKUPS!$K$4</f>
        <v>0</v>
      </c>
      <c r="T85" s="30" t="b">
        <f>NOT(AND(tblDetailedChanges[[#This Row],[New Top Task Flag]],ISBLANK(tblDetailedChanges[[#This Row],[Dep''t Code]])))</f>
        <v>1</v>
      </c>
      <c r="U8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5" s="30" t="b">
        <f>NOT(AND(tblDetailedChanges[[#This Row],[New Top Task Flag]],ISBLANK(tblDetailedChanges[[#This Row],[Top Task Name]])))</f>
        <v>1</v>
      </c>
      <c r="W85" s="30" t="b">
        <f>NOT(AND(tblDetailedChanges[[#This Row],[New Top Task Flag]],ISBLANK(tblDetailedChanges[[#This Row],[Top Task Manager]])))</f>
        <v>1</v>
      </c>
      <c r="X85" s="30" t="b">
        <f>NOT(AND(tblDetailedChanges[[#This Row],[New Top Task Flag]],ISBLANK(tblDetailedChanges[[#This Row],[Requisition Approver]])))</f>
        <v>1</v>
      </c>
      <c r="Y85" s="30" t="b">
        <f>NOT(AND(tblDetailedChanges[[#This Row],[New Top Task Flag]],ISBLANK(tblDetailedChanges[[#This Row],[Top Task Start Date]])))</f>
        <v>1</v>
      </c>
      <c r="Z85" s="30" t="b">
        <f>NOT(AND(tblDetailedChanges[[#This Row],[New Top Task Flag]],ISBLANK(tblDetailedChanges[[#This Row],[Top Task End Date]])))</f>
        <v>1</v>
      </c>
      <c r="AA8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5" s="30" t="b">
        <f>NOT(AND(OR(tblDetailedChanges[[#This Row],[New Top Task Flag]],tblDetailedChanges[[#This Row],[New Sub Task Flag]]),ISBLANK(tblDetailedChanges[[#This Row],[Sub Task Name]])))</f>
        <v>1</v>
      </c>
      <c r="AC85" s="30" t="b">
        <f>TRUE</f>
        <v>1</v>
      </c>
      <c r="AD8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6" spans="3:31" x14ac:dyDescent="0.25">
      <c r="C86" s="29" t="str">
        <f>IF(tblDetailedChanges[[#This Row],[Dep''t Code]]="","",VLOOKUP(tblDetailedChanges[[#This Row],[Dep''t Code]],Table1[],2,0))</f>
        <v/>
      </c>
      <c r="M86" s="38"/>
      <c r="N86" s="38"/>
      <c r="O86" s="33"/>
      <c r="P86" s="39"/>
      <c r="Q86" s="30" t="b">
        <f>tblDetailedChanges[[#This Row],[Change]]=LOOKUPS!$K$2</f>
        <v>0</v>
      </c>
      <c r="R86" s="30" t="b">
        <f>tblDetailedChanges[[#This Row],[Change]]=LOOKUPS!$K$3</f>
        <v>0</v>
      </c>
      <c r="S86" s="30" t="b">
        <f>tblDetailedChanges[[#This Row],[Change]]=LOOKUPS!$K$4</f>
        <v>0</v>
      </c>
      <c r="T86" s="30" t="b">
        <f>NOT(AND(tblDetailedChanges[[#This Row],[New Top Task Flag]],ISBLANK(tblDetailedChanges[[#This Row],[Dep''t Code]])))</f>
        <v>1</v>
      </c>
      <c r="U8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6" s="30" t="b">
        <f>NOT(AND(tblDetailedChanges[[#This Row],[New Top Task Flag]],ISBLANK(tblDetailedChanges[[#This Row],[Top Task Name]])))</f>
        <v>1</v>
      </c>
      <c r="W86" s="30" t="b">
        <f>NOT(AND(tblDetailedChanges[[#This Row],[New Top Task Flag]],ISBLANK(tblDetailedChanges[[#This Row],[Top Task Manager]])))</f>
        <v>1</v>
      </c>
      <c r="X86" s="30" t="b">
        <f>NOT(AND(tblDetailedChanges[[#This Row],[New Top Task Flag]],ISBLANK(tblDetailedChanges[[#This Row],[Requisition Approver]])))</f>
        <v>1</v>
      </c>
      <c r="Y86" s="30" t="b">
        <f>NOT(AND(tblDetailedChanges[[#This Row],[New Top Task Flag]],ISBLANK(tblDetailedChanges[[#This Row],[Top Task Start Date]])))</f>
        <v>1</v>
      </c>
      <c r="Z86" s="30" t="b">
        <f>NOT(AND(tblDetailedChanges[[#This Row],[New Top Task Flag]],ISBLANK(tblDetailedChanges[[#This Row],[Top Task End Date]])))</f>
        <v>1</v>
      </c>
      <c r="AA8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6" s="30" t="b">
        <f>NOT(AND(OR(tblDetailedChanges[[#This Row],[New Top Task Flag]],tblDetailedChanges[[#This Row],[New Sub Task Flag]]),ISBLANK(tblDetailedChanges[[#This Row],[Sub Task Name]])))</f>
        <v>1</v>
      </c>
      <c r="AC86" s="30" t="b">
        <f>TRUE</f>
        <v>1</v>
      </c>
      <c r="AD8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7" spans="3:31" x14ac:dyDescent="0.25">
      <c r="C87" s="29" t="str">
        <f>IF(tblDetailedChanges[[#This Row],[Dep''t Code]]="","",VLOOKUP(tblDetailedChanges[[#This Row],[Dep''t Code]],Table1[],2,0))</f>
        <v/>
      </c>
      <c r="M87" s="38"/>
      <c r="N87" s="38"/>
      <c r="O87" s="33"/>
      <c r="P87" s="39"/>
      <c r="Q87" s="30" t="b">
        <f>tblDetailedChanges[[#This Row],[Change]]=LOOKUPS!$K$2</f>
        <v>0</v>
      </c>
      <c r="R87" s="30" t="b">
        <f>tblDetailedChanges[[#This Row],[Change]]=LOOKUPS!$K$3</f>
        <v>0</v>
      </c>
      <c r="S87" s="30" t="b">
        <f>tblDetailedChanges[[#This Row],[Change]]=LOOKUPS!$K$4</f>
        <v>0</v>
      </c>
      <c r="T87" s="30" t="b">
        <f>NOT(AND(tblDetailedChanges[[#This Row],[New Top Task Flag]],ISBLANK(tblDetailedChanges[[#This Row],[Dep''t Code]])))</f>
        <v>1</v>
      </c>
      <c r="U8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7" s="30" t="b">
        <f>NOT(AND(tblDetailedChanges[[#This Row],[New Top Task Flag]],ISBLANK(tblDetailedChanges[[#This Row],[Top Task Name]])))</f>
        <v>1</v>
      </c>
      <c r="W87" s="30" t="b">
        <f>NOT(AND(tblDetailedChanges[[#This Row],[New Top Task Flag]],ISBLANK(tblDetailedChanges[[#This Row],[Top Task Manager]])))</f>
        <v>1</v>
      </c>
      <c r="X87" s="30" t="b">
        <f>NOT(AND(tblDetailedChanges[[#This Row],[New Top Task Flag]],ISBLANK(tblDetailedChanges[[#This Row],[Requisition Approver]])))</f>
        <v>1</v>
      </c>
      <c r="Y87" s="30" t="b">
        <f>NOT(AND(tblDetailedChanges[[#This Row],[New Top Task Flag]],ISBLANK(tblDetailedChanges[[#This Row],[Top Task Start Date]])))</f>
        <v>1</v>
      </c>
      <c r="Z87" s="30" t="b">
        <f>NOT(AND(tblDetailedChanges[[#This Row],[New Top Task Flag]],ISBLANK(tblDetailedChanges[[#This Row],[Top Task End Date]])))</f>
        <v>1</v>
      </c>
      <c r="AA8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7" s="30" t="b">
        <f>NOT(AND(OR(tblDetailedChanges[[#This Row],[New Top Task Flag]],tblDetailedChanges[[#This Row],[New Sub Task Flag]]),ISBLANK(tblDetailedChanges[[#This Row],[Sub Task Name]])))</f>
        <v>1</v>
      </c>
      <c r="AC87" s="30" t="b">
        <f>TRUE</f>
        <v>1</v>
      </c>
      <c r="AD8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8" spans="3:31" x14ac:dyDescent="0.25">
      <c r="C88" s="29" t="str">
        <f>IF(tblDetailedChanges[[#This Row],[Dep''t Code]]="","",VLOOKUP(tblDetailedChanges[[#This Row],[Dep''t Code]],Table1[],2,0))</f>
        <v/>
      </c>
      <c r="M88" s="38"/>
      <c r="N88" s="38"/>
      <c r="O88" s="33"/>
      <c r="P88" s="39"/>
      <c r="Q88" s="30" t="b">
        <f>tblDetailedChanges[[#This Row],[Change]]=LOOKUPS!$K$2</f>
        <v>0</v>
      </c>
      <c r="R88" s="30" t="b">
        <f>tblDetailedChanges[[#This Row],[Change]]=LOOKUPS!$K$3</f>
        <v>0</v>
      </c>
      <c r="S88" s="30" t="b">
        <f>tblDetailedChanges[[#This Row],[Change]]=LOOKUPS!$K$4</f>
        <v>0</v>
      </c>
      <c r="T88" s="30" t="b">
        <f>NOT(AND(tblDetailedChanges[[#This Row],[New Top Task Flag]],ISBLANK(tblDetailedChanges[[#This Row],[Dep''t Code]])))</f>
        <v>1</v>
      </c>
      <c r="U8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8" s="30" t="b">
        <f>NOT(AND(tblDetailedChanges[[#This Row],[New Top Task Flag]],ISBLANK(tblDetailedChanges[[#This Row],[Top Task Name]])))</f>
        <v>1</v>
      </c>
      <c r="W88" s="30" t="b">
        <f>NOT(AND(tblDetailedChanges[[#This Row],[New Top Task Flag]],ISBLANK(tblDetailedChanges[[#This Row],[Top Task Manager]])))</f>
        <v>1</v>
      </c>
      <c r="X88" s="30" t="b">
        <f>NOT(AND(tblDetailedChanges[[#This Row],[New Top Task Flag]],ISBLANK(tblDetailedChanges[[#This Row],[Requisition Approver]])))</f>
        <v>1</v>
      </c>
      <c r="Y88" s="30" t="b">
        <f>NOT(AND(tblDetailedChanges[[#This Row],[New Top Task Flag]],ISBLANK(tblDetailedChanges[[#This Row],[Top Task Start Date]])))</f>
        <v>1</v>
      </c>
      <c r="Z88" s="30" t="b">
        <f>NOT(AND(tblDetailedChanges[[#This Row],[New Top Task Flag]],ISBLANK(tblDetailedChanges[[#This Row],[Top Task End Date]])))</f>
        <v>1</v>
      </c>
      <c r="AA8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8" s="30" t="b">
        <f>NOT(AND(OR(tblDetailedChanges[[#This Row],[New Top Task Flag]],tblDetailedChanges[[#This Row],[New Sub Task Flag]]),ISBLANK(tblDetailedChanges[[#This Row],[Sub Task Name]])))</f>
        <v>1</v>
      </c>
      <c r="AC88" s="30" t="b">
        <f>TRUE</f>
        <v>1</v>
      </c>
      <c r="AD8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89" spans="3:31" x14ac:dyDescent="0.25">
      <c r="C89" s="29" t="str">
        <f>IF(tblDetailedChanges[[#This Row],[Dep''t Code]]="","",VLOOKUP(tblDetailedChanges[[#This Row],[Dep''t Code]],Table1[],2,0))</f>
        <v/>
      </c>
      <c r="M89" s="38"/>
      <c r="N89" s="38"/>
      <c r="O89" s="33"/>
      <c r="P89" s="39"/>
      <c r="Q89" s="30" t="b">
        <f>tblDetailedChanges[[#This Row],[Change]]=LOOKUPS!$K$2</f>
        <v>0</v>
      </c>
      <c r="R89" s="30" t="b">
        <f>tblDetailedChanges[[#This Row],[Change]]=LOOKUPS!$K$3</f>
        <v>0</v>
      </c>
      <c r="S89" s="30" t="b">
        <f>tblDetailedChanges[[#This Row],[Change]]=LOOKUPS!$K$4</f>
        <v>0</v>
      </c>
      <c r="T89" s="30" t="b">
        <f>NOT(AND(tblDetailedChanges[[#This Row],[New Top Task Flag]],ISBLANK(tblDetailedChanges[[#This Row],[Dep''t Code]])))</f>
        <v>1</v>
      </c>
      <c r="U8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89" s="30" t="b">
        <f>NOT(AND(tblDetailedChanges[[#This Row],[New Top Task Flag]],ISBLANK(tblDetailedChanges[[#This Row],[Top Task Name]])))</f>
        <v>1</v>
      </c>
      <c r="W89" s="30" t="b">
        <f>NOT(AND(tblDetailedChanges[[#This Row],[New Top Task Flag]],ISBLANK(tblDetailedChanges[[#This Row],[Top Task Manager]])))</f>
        <v>1</v>
      </c>
      <c r="X89" s="30" t="b">
        <f>NOT(AND(tblDetailedChanges[[#This Row],[New Top Task Flag]],ISBLANK(tblDetailedChanges[[#This Row],[Requisition Approver]])))</f>
        <v>1</v>
      </c>
      <c r="Y89" s="30" t="b">
        <f>NOT(AND(tblDetailedChanges[[#This Row],[New Top Task Flag]],ISBLANK(tblDetailedChanges[[#This Row],[Top Task Start Date]])))</f>
        <v>1</v>
      </c>
      <c r="Z89" s="30" t="b">
        <f>NOT(AND(tblDetailedChanges[[#This Row],[New Top Task Flag]],ISBLANK(tblDetailedChanges[[#This Row],[Top Task End Date]])))</f>
        <v>1</v>
      </c>
      <c r="AA8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89" s="30" t="b">
        <f>NOT(AND(OR(tblDetailedChanges[[#This Row],[New Top Task Flag]],tblDetailedChanges[[#This Row],[New Sub Task Flag]]),ISBLANK(tblDetailedChanges[[#This Row],[Sub Task Name]])))</f>
        <v>1</v>
      </c>
      <c r="AC89" s="30" t="b">
        <f>TRUE</f>
        <v>1</v>
      </c>
      <c r="AD8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8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0" spans="3:31" x14ac:dyDescent="0.25">
      <c r="C90" s="29" t="str">
        <f>IF(tblDetailedChanges[[#This Row],[Dep''t Code]]="","",VLOOKUP(tblDetailedChanges[[#This Row],[Dep''t Code]],Table1[],2,0))</f>
        <v/>
      </c>
      <c r="M90" s="38"/>
      <c r="N90" s="38"/>
      <c r="O90" s="33"/>
      <c r="P90" s="39"/>
      <c r="Q90" s="30" t="b">
        <f>tblDetailedChanges[[#This Row],[Change]]=LOOKUPS!$K$2</f>
        <v>0</v>
      </c>
      <c r="R90" s="30" t="b">
        <f>tblDetailedChanges[[#This Row],[Change]]=LOOKUPS!$K$3</f>
        <v>0</v>
      </c>
      <c r="S90" s="30" t="b">
        <f>tblDetailedChanges[[#This Row],[Change]]=LOOKUPS!$K$4</f>
        <v>0</v>
      </c>
      <c r="T90" s="30" t="b">
        <f>NOT(AND(tblDetailedChanges[[#This Row],[New Top Task Flag]],ISBLANK(tblDetailedChanges[[#This Row],[Dep''t Code]])))</f>
        <v>1</v>
      </c>
      <c r="U9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0" s="30" t="b">
        <f>NOT(AND(tblDetailedChanges[[#This Row],[New Top Task Flag]],ISBLANK(tblDetailedChanges[[#This Row],[Top Task Name]])))</f>
        <v>1</v>
      </c>
      <c r="W90" s="30" t="b">
        <f>NOT(AND(tblDetailedChanges[[#This Row],[New Top Task Flag]],ISBLANK(tblDetailedChanges[[#This Row],[Top Task Manager]])))</f>
        <v>1</v>
      </c>
      <c r="X90" s="30" t="b">
        <f>NOT(AND(tblDetailedChanges[[#This Row],[New Top Task Flag]],ISBLANK(tblDetailedChanges[[#This Row],[Requisition Approver]])))</f>
        <v>1</v>
      </c>
      <c r="Y90" s="30" t="b">
        <f>NOT(AND(tblDetailedChanges[[#This Row],[New Top Task Flag]],ISBLANK(tblDetailedChanges[[#This Row],[Top Task Start Date]])))</f>
        <v>1</v>
      </c>
      <c r="Z90" s="30" t="b">
        <f>NOT(AND(tblDetailedChanges[[#This Row],[New Top Task Flag]],ISBLANK(tblDetailedChanges[[#This Row],[Top Task End Date]])))</f>
        <v>1</v>
      </c>
      <c r="AA9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0" s="30" t="b">
        <f>NOT(AND(OR(tblDetailedChanges[[#This Row],[New Top Task Flag]],tblDetailedChanges[[#This Row],[New Sub Task Flag]]),ISBLANK(tblDetailedChanges[[#This Row],[Sub Task Name]])))</f>
        <v>1</v>
      </c>
      <c r="AC90" s="30" t="b">
        <f>TRUE</f>
        <v>1</v>
      </c>
      <c r="AD9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1" spans="3:31" x14ac:dyDescent="0.25">
      <c r="C91" s="29" t="str">
        <f>IF(tblDetailedChanges[[#This Row],[Dep''t Code]]="","",VLOOKUP(tblDetailedChanges[[#This Row],[Dep''t Code]],Table1[],2,0))</f>
        <v/>
      </c>
      <c r="M91" s="38"/>
      <c r="N91" s="38"/>
      <c r="O91" s="33"/>
      <c r="P91" s="39"/>
      <c r="Q91" s="30" t="b">
        <f>tblDetailedChanges[[#This Row],[Change]]=LOOKUPS!$K$2</f>
        <v>0</v>
      </c>
      <c r="R91" s="30" t="b">
        <f>tblDetailedChanges[[#This Row],[Change]]=LOOKUPS!$K$3</f>
        <v>0</v>
      </c>
      <c r="S91" s="30" t="b">
        <f>tblDetailedChanges[[#This Row],[Change]]=LOOKUPS!$K$4</f>
        <v>0</v>
      </c>
      <c r="T91" s="30" t="b">
        <f>NOT(AND(tblDetailedChanges[[#This Row],[New Top Task Flag]],ISBLANK(tblDetailedChanges[[#This Row],[Dep''t Code]])))</f>
        <v>1</v>
      </c>
      <c r="U9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1" s="30" t="b">
        <f>NOT(AND(tblDetailedChanges[[#This Row],[New Top Task Flag]],ISBLANK(tblDetailedChanges[[#This Row],[Top Task Name]])))</f>
        <v>1</v>
      </c>
      <c r="W91" s="30" t="b">
        <f>NOT(AND(tblDetailedChanges[[#This Row],[New Top Task Flag]],ISBLANK(tblDetailedChanges[[#This Row],[Top Task Manager]])))</f>
        <v>1</v>
      </c>
      <c r="X91" s="30" t="b">
        <f>NOT(AND(tblDetailedChanges[[#This Row],[New Top Task Flag]],ISBLANK(tblDetailedChanges[[#This Row],[Requisition Approver]])))</f>
        <v>1</v>
      </c>
      <c r="Y91" s="30" t="b">
        <f>NOT(AND(tblDetailedChanges[[#This Row],[New Top Task Flag]],ISBLANK(tblDetailedChanges[[#This Row],[Top Task Start Date]])))</f>
        <v>1</v>
      </c>
      <c r="Z91" s="30" t="b">
        <f>NOT(AND(tblDetailedChanges[[#This Row],[New Top Task Flag]],ISBLANK(tblDetailedChanges[[#This Row],[Top Task End Date]])))</f>
        <v>1</v>
      </c>
      <c r="AA9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1" s="30" t="b">
        <f>NOT(AND(OR(tblDetailedChanges[[#This Row],[New Top Task Flag]],tblDetailedChanges[[#This Row],[New Sub Task Flag]]),ISBLANK(tblDetailedChanges[[#This Row],[Sub Task Name]])))</f>
        <v>1</v>
      </c>
      <c r="AC91" s="30" t="b">
        <f>TRUE</f>
        <v>1</v>
      </c>
      <c r="AD9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2" spans="3:31" x14ac:dyDescent="0.25">
      <c r="C92" s="29" t="str">
        <f>IF(tblDetailedChanges[[#This Row],[Dep''t Code]]="","",VLOOKUP(tblDetailedChanges[[#This Row],[Dep''t Code]],Table1[],2,0))</f>
        <v/>
      </c>
      <c r="M92" s="38"/>
      <c r="N92" s="38"/>
      <c r="O92" s="33"/>
      <c r="P92" s="39"/>
      <c r="Q92" s="30" t="b">
        <f>tblDetailedChanges[[#This Row],[Change]]=LOOKUPS!$K$2</f>
        <v>0</v>
      </c>
      <c r="R92" s="30" t="b">
        <f>tblDetailedChanges[[#This Row],[Change]]=LOOKUPS!$K$3</f>
        <v>0</v>
      </c>
      <c r="S92" s="30" t="b">
        <f>tblDetailedChanges[[#This Row],[Change]]=LOOKUPS!$K$4</f>
        <v>0</v>
      </c>
      <c r="T92" s="30" t="b">
        <f>NOT(AND(tblDetailedChanges[[#This Row],[New Top Task Flag]],ISBLANK(tblDetailedChanges[[#This Row],[Dep''t Code]])))</f>
        <v>1</v>
      </c>
      <c r="U9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2" s="30" t="b">
        <f>NOT(AND(tblDetailedChanges[[#This Row],[New Top Task Flag]],ISBLANK(tblDetailedChanges[[#This Row],[Top Task Name]])))</f>
        <v>1</v>
      </c>
      <c r="W92" s="30" t="b">
        <f>NOT(AND(tblDetailedChanges[[#This Row],[New Top Task Flag]],ISBLANK(tblDetailedChanges[[#This Row],[Top Task Manager]])))</f>
        <v>1</v>
      </c>
      <c r="X92" s="30" t="b">
        <f>NOT(AND(tblDetailedChanges[[#This Row],[New Top Task Flag]],ISBLANK(tblDetailedChanges[[#This Row],[Requisition Approver]])))</f>
        <v>1</v>
      </c>
      <c r="Y92" s="30" t="b">
        <f>NOT(AND(tblDetailedChanges[[#This Row],[New Top Task Flag]],ISBLANK(tblDetailedChanges[[#This Row],[Top Task Start Date]])))</f>
        <v>1</v>
      </c>
      <c r="Z92" s="30" t="b">
        <f>NOT(AND(tblDetailedChanges[[#This Row],[New Top Task Flag]],ISBLANK(tblDetailedChanges[[#This Row],[Top Task End Date]])))</f>
        <v>1</v>
      </c>
      <c r="AA9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2" s="30" t="b">
        <f>NOT(AND(OR(tblDetailedChanges[[#This Row],[New Top Task Flag]],tblDetailedChanges[[#This Row],[New Sub Task Flag]]),ISBLANK(tblDetailedChanges[[#This Row],[Sub Task Name]])))</f>
        <v>1</v>
      </c>
      <c r="AC92" s="30" t="b">
        <f>TRUE</f>
        <v>1</v>
      </c>
      <c r="AD9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3" spans="3:31" x14ac:dyDescent="0.25">
      <c r="C93" s="29" t="str">
        <f>IF(tblDetailedChanges[[#This Row],[Dep''t Code]]="","",VLOOKUP(tblDetailedChanges[[#This Row],[Dep''t Code]],Table1[],2,0))</f>
        <v/>
      </c>
      <c r="M93" s="38"/>
      <c r="N93" s="38"/>
      <c r="O93" s="33"/>
      <c r="P93" s="39"/>
      <c r="Q93" s="30" t="b">
        <f>tblDetailedChanges[[#This Row],[Change]]=LOOKUPS!$K$2</f>
        <v>0</v>
      </c>
      <c r="R93" s="30" t="b">
        <f>tblDetailedChanges[[#This Row],[Change]]=LOOKUPS!$K$3</f>
        <v>0</v>
      </c>
      <c r="S93" s="30" t="b">
        <f>tblDetailedChanges[[#This Row],[Change]]=LOOKUPS!$K$4</f>
        <v>0</v>
      </c>
      <c r="T93" s="30" t="b">
        <f>NOT(AND(tblDetailedChanges[[#This Row],[New Top Task Flag]],ISBLANK(tblDetailedChanges[[#This Row],[Dep''t Code]])))</f>
        <v>1</v>
      </c>
      <c r="U9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3" s="30" t="b">
        <f>NOT(AND(tblDetailedChanges[[#This Row],[New Top Task Flag]],ISBLANK(tblDetailedChanges[[#This Row],[Top Task Name]])))</f>
        <v>1</v>
      </c>
      <c r="W93" s="30" t="b">
        <f>NOT(AND(tblDetailedChanges[[#This Row],[New Top Task Flag]],ISBLANK(tblDetailedChanges[[#This Row],[Top Task Manager]])))</f>
        <v>1</v>
      </c>
      <c r="X93" s="30" t="b">
        <f>NOT(AND(tblDetailedChanges[[#This Row],[New Top Task Flag]],ISBLANK(tblDetailedChanges[[#This Row],[Requisition Approver]])))</f>
        <v>1</v>
      </c>
      <c r="Y93" s="30" t="b">
        <f>NOT(AND(tblDetailedChanges[[#This Row],[New Top Task Flag]],ISBLANK(tblDetailedChanges[[#This Row],[Top Task Start Date]])))</f>
        <v>1</v>
      </c>
      <c r="Z93" s="30" t="b">
        <f>NOT(AND(tblDetailedChanges[[#This Row],[New Top Task Flag]],ISBLANK(tblDetailedChanges[[#This Row],[Top Task End Date]])))</f>
        <v>1</v>
      </c>
      <c r="AA9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3" s="30" t="b">
        <f>NOT(AND(OR(tblDetailedChanges[[#This Row],[New Top Task Flag]],tblDetailedChanges[[#This Row],[New Sub Task Flag]]),ISBLANK(tblDetailedChanges[[#This Row],[Sub Task Name]])))</f>
        <v>1</v>
      </c>
      <c r="AC93" s="30" t="b">
        <f>TRUE</f>
        <v>1</v>
      </c>
      <c r="AD9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4" spans="3:31" x14ac:dyDescent="0.25">
      <c r="C94" s="29" t="str">
        <f>IF(tblDetailedChanges[[#This Row],[Dep''t Code]]="","",VLOOKUP(tblDetailedChanges[[#This Row],[Dep''t Code]],Table1[],2,0))</f>
        <v/>
      </c>
      <c r="M94" s="38"/>
      <c r="N94" s="38"/>
      <c r="O94" s="33"/>
      <c r="P94" s="39"/>
      <c r="Q94" s="30" t="b">
        <f>tblDetailedChanges[[#This Row],[Change]]=LOOKUPS!$K$2</f>
        <v>0</v>
      </c>
      <c r="R94" s="30" t="b">
        <f>tblDetailedChanges[[#This Row],[Change]]=LOOKUPS!$K$3</f>
        <v>0</v>
      </c>
      <c r="S94" s="30" t="b">
        <f>tblDetailedChanges[[#This Row],[Change]]=LOOKUPS!$K$4</f>
        <v>0</v>
      </c>
      <c r="T94" s="30" t="b">
        <f>NOT(AND(tblDetailedChanges[[#This Row],[New Top Task Flag]],ISBLANK(tblDetailedChanges[[#This Row],[Dep''t Code]])))</f>
        <v>1</v>
      </c>
      <c r="U9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4" s="30" t="b">
        <f>NOT(AND(tblDetailedChanges[[#This Row],[New Top Task Flag]],ISBLANK(tblDetailedChanges[[#This Row],[Top Task Name]])))</f>
        <v>1</v>
      </c>
      <c r="W94" s="30" t="b">
        <f>NOT(AND(tblDetailedChanges[[#This Row],[New Top Task Flag]],ISBLANK(tblDetailedChanges[[#This Row],[Top Task Manager]])))</f>
        <v>1</v>
      </c>
      <c r="X94" s="30" t="b">
        <f>NOT(AND(tblDetailedChanges[[#This Row],[New Top Task Flag]],ISBLANK(tblDetailedChanges[[#This Row],[Requisition Approver]])))</f>
        <v>1</v>
      </c>
      <c r="Y94" s="30" t="b">
        <f>NOT(AND(tblDetailedChanges[[#This Row],[New Top Task Flag]],ISBLANK(tblDetailedChanges[[#This Row],[Top Task Start Date]])))</f>
        <v>1</v>
      </c>
      <c r="Z94" s="30" t="b">
        <f>NOT(AND(tblDetailedChanges[[#This Row],[New Top Task Flag]],ISBLANK(tblDetailedChanges[[#This Row],[Top Task End Date]])))</f>
        <v>1</v>
      </c>
      <c r="AA9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4" s="30" t="b">
        <f>NOT(AND(OR(tblDetailedChanges[[#This Row],[New Top Task Flag]],tblDetailedChanges[[#This Row],[New Sub Task Flag]]),ISBLANK(tblDetailedChanges[[#This Row],[Sub Task Name]])))</f>
        <v>1</v>
      </c>
      <c r="AC94" s="30" t="b">
        <f>TRUE</f>
        <v>1</v>
      </c>
      <c r="AD9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5" spans="3:31" x14ac:dyDescent="0.25">
      <c r="C95" s="29" t="str">
        <f>IF(tblDetailedChanges[[#This Row],[Dep''t Code]]="","",VLOOKUP(tblDetailedChanges[[#This Row],[Dep''t Code]],Table1[],2,0))</f>
        <v/>
      </c>
      <c r="M95" s="38"/>
      <c r="N95" s="38"/>
      <c r="O95" s="33"/>
      <c r="P95" s="39"/>
      <c r="Q95" s="30" t="b">
        <f>tblDetailedChanges[[#This Row],[Change]]=LOOKUPS!$K$2</f>
        <v>0</v>
      </c>
      <c r="R95" s="30" t="b">
        <f>tblDetailedChanges[[#This Row],[Change]]=LOOKUPS!$K$3</f>
        <v>0</v>
      </c>
      <c r="S95" s="30" t="b">
        <f>tblDetailedChanges[[#This Row],[Change]]=LOOKUPS!$K$4</f>
        <v>0</v>
      </c>
      <c r="T95" s="30" t="b">
        <f>NOT(AND(tblDetailedChanges[[#This Row],[New Top Task Flag]],ISBLANK(tblDetailedChanges[[#This Row],[Dep''t Code]])))</f>
        <v>1</v>
      </c>
      <c r="U9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5" s="30" t="b">
        <f>NOT(AND(tblDetailedChanges[[#This Row],[New Top Task Flag]],ISBLANK(tblDetailedChanges[[#This Row],[Top Task Name]])))</f>
        <v>1</v>
      </c>
      <c r="W95" s="30" t="b">
        <f>NOT(AND(tblDetailedChanges[[#This Row],[New Top Task Flag]],ISBLANK(tblDetailedChanges[[#This Row],[Top Task Manager]])))</f>
        <v>1</v>
      </c>
      <c r="X95" s="30" t="b">
        <f>NOT(AND(tblDetailedChanges[[#This Row],[New Top Task Flag]],ISBLANK(tblDetailedChanges[[#This Row],[Requisition Approver]])))</f>
        <v>1</v>
      </c>
      <c r="Y95" s="30" t="b">
        <f>NOT(AND(tblDetailedChanges[[#This Row],[New Top Task Flag]],ISBLANK(tblDetailedChanges[[#This Row],[Top Task Start Date]])))</f>
        <v>1</v>
      </c>
      <c r="Z95" s="30" t="b">
        <f>NOT(AND(tblDetailedChanges[[#This Row],[New Top Task Flag]],ISBLANK(tblDetailedChanges[[#This Row],[Top Task End Date]])))</f>
        <v>1</v>
      </c>
      <c r="AA9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5" s="30" t="b">
        <f>NOT(AND(OR(tblDetailedChanges[[#This Row],[New Top Task Flag]],tblDetailedChanges[[#This Row],[New Sub Task Flag]]),ISBLANK(tblDetailedChanges[[#This Row],[Sub Task Name]])))</f>
        <v>1</v>
      </c>
      <c r="AC95" s="30" t="b">
        <f>TRUE</f>
        <v>1</v>
      </c>
      <c r="AD9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6" spans="3:31" x14ac:dyDescent="0.25">
      <c r="C96" s="29" t="str">
        <f>IF(tblDetailedChanges[[#This Row],[Dep''t Code]]="","",VLOOKUP(tblDetailedChanges[[#This Row],[Dep''t Code]],Table1[],2,0))</f>
        <v/>
      </c>
      <c r="M96" s="38"/>
      <c r="N96" s="38"/>
      <c r="O96" s="33"/>
      <c r="P96" s="39"/>
      <c r="Q96" s="30" t="b">
        <f>tblDetailedChanges[[#This Row],[Change]]=LOOKUPS!$K$2</f>
        <v>0</v>
      </c>
      <c r="R96" s="30" t="b">
        <f>tblDetailedChanges[[#This Row],[Change]]=LOOKUPS!$K$3</f>
        <v>0</v>
      </c>
      <c r="S96" s="30" t="b">
        <f>tblDetailedChanges[[#This Row],[Change]]=LOOKUPS!$K$4</f>
        <v>0</v>
      </c>
      <c r="T96" s="30" t="b">
        <f>NOT(AND(tblDetailedChanges[[#This Row],[New Top Task Flag]],ISBLANK(tblDetailedChanges[[#This Row],[Dep''t Code]])))</f>
        <v>1</v>
      </c>
      <c r="U9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6" s="30" t="b">
        <f>NOT(AND(tblDetailedChanges[[#This Row],[New Top Task Flag]],ISBLANK(tblDetailedChanges[[#This Row],[Top Task Name]])))</f>
        <v>1</v>
      </c>
      <c r="W96" s="30" t="b">
        <f>NOT(AND(tblDetailedChanges[[#This Row],[New Top Task Flag]],ISBLANK(tblDetailedChanges[[#This Row],[Top Task Manager]])))</f>
        <v>1</v>
      </c>
      <c r="X96" s="30" t="b">
        <f>NOT(AND(tblDetailedChanges[[#This Row],[New Top Task Flag]],ISBLANK(tblDetailedChanges[[#This Row],[Requisition Approver]])))</f>
        <v>1</v>
      </c>
      <c r="Y96" s="30" t="b">
        <f>NOT(AND(tblDetailedChanges[[#This Row],[New Top Task Flag]],ISBLANK(tblDetailedChanges[[#This Row],[Top Task Start Date]])))</f>
        <v>1</v>
      </c>
      <c r="Z96" s="30" t="b">
        <f>NOT(AND(tblDetailedChanges[[#This Row],[New Top Task Flag]],ISBLANK(tblDetailedChanges[[#This Row],[Top Task End Date]])))</f>
        <v>1</v>
      </c>
      <c r="AA9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6" s="30" t="b">
        <f>NOT(AND(OR(tblDetailedChanges[[#This Row],[New Top Task Flag]],tblDetailedChanges[[#This Row],[New Sub Task Flag]]),ISBLANK(tblDetailedChanges[[#This Row],[Sub Task Name]])))</f>
        <v>1</v>
      </c>
      <c r="AC96" s="30" t="b">
        <f>TRUE</f>
        <v>1</v>
      </c>
      <c r="AD9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7" spans="3:31" x14ac:dyDescent="0.25">
      <c r="C97" s="29" t="str">
        <f>IF(tblDetailedChanges[[#This Row],[Dep''t Code]]="","",VLOOKUP(tblDetailedChanges[[#This Row],[Dep''t Code]],Table1[],2,0))</f>
        <v/>
      </c>
      <c r="M97" s="38"/>
      <c r="N97" s="38"/>
      <c r="O97" s="33"/>
      <c r="P97" s="39"/>
      <c r="Q97" s="30" t="b">
        <f>tblDetailedChanges[[#This Row],[Change]]=LOOKUPS!$K$2</f>
        <v>0</v>
      </c>
      <c r="R97" s="30" t="b">
        <f>tblDetailedChanges[[#This Row],[Change]]=LOOKUPS!$K$3</f>
        <v>0</v>
      </c>
      <c r="S97" s="30" t="b">
        <f>tblDetailedChanges[[#This Row],[Change]]=LOOKUPS!$K$4</f>
        <v>0</v>
      </c>
      <c r="T97" s="30" t="b">
        <f>NOT(AND(tblDetailedChanges[[#This Row],[New Top Task Flag]],ISBLANK(tblDetailedChanges[[#This Row],[Dep''t Code]])))</f>
        <v>1</v>
      </c>
      <c r="U9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7" s="30" t="b">
        <f>NOT(AND(tblDetailedChanges[[#This Row],[New Top Task Flag]],ISBLANK(tblDetailedChanges[[#This Row],[Top Task Name]])))</f>
        <v>1</v>
      </c>
      <c r="W97" s="30" t="b">
        <f>NOT(AND(tblDetailedChanges[[#This Row],[New Top Task Flag]],ISBLANK(tblDetailedChanges[[#This Row],[Top Task Manager]])))</f>
        <v>1</v>
      </c>
      <c r="X97" s="30" t="b">
        <f>NOT(AND(tblDetailedChanges[[#This Row],[New Top Task Flag]],ISBLANK(tblDetailedChanges[[#This Row],[Requisition Approver]])))</f>
        <v>1</v>
      </c>
      <c r="Y97" s="30" t="b">
        <f>NOT(AND(tblDetailedChanges[[#This Row],[New Top Task Flag]],ISBLANK(tblDetailedChanges[[#This Row],[Top Task Start Date]])))</f>
        <v>1</v>
      </c>
      <c r="Z97" s="30" t="b">
        <f>NOT(AND(tblDetailedChanges[[#This Row],[New Top Task Flag]],ISBLANK(tblDetailedChanges[[#This Row],[Top Task End Date]])))</f>
        <v>1</v>
      </c>
      <c r="AA9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7" s="30" t="b">
        <f>NOT(AND(OR(tblDetailedChanges[[#This Row],[New Top Task Flag]],tblDetailedChanges[[#This Row],[New Sub Task Flag]]),ISBLANK(tblDetailedChanges[[#This Row],[Sub Task Name]])))</f>
        <v>1</v>
      </c>
      <c r="AC97" s="30" t="b">
        <f>TRUE</f>
        <v>1</v>
      </c>
      <c r="AD9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8" spans="3:31" x14ac:dyDescent="0.25">
      <c r="C98" s="29" t="str">
        <f>IF(tblDetailedChanges[[#This Row],[Dep''t Code]]="","",VLOOKUP(tblDetailedChanges[[#This Row],[Dep''t Code]],Table1[],2,0))</f>
        <v/>
      </c>
      <c r="M98" s="38"/>
      <c r="N98" s="38"/>
      <c r="O98" s="33"/>
      <c r="P98" s="39"/>
      <c r="Q98" s="30" t="b">
        <f>tblDetailedChanges[[#This Row],[Change]]=LOOKUPS!$K$2</f>
        <v>0</v>
      </c>
      <c r="R98" s="30" t="b">
        <f>tblDetailedChanges[[#This Row],[Change]]=LOOKUPS!$K$3</f>
        <v>0</v>
      </c>
      <c r="S98" s="30" t="b">
        <f>tblDetailedChanges[[#This Row],[Change]]=LOOKUPS!$K$4</f>
        <v>0</v>
      </c>
      <c r="T98" s="30" t="b">
        <f>NOT(AND(tblDetailedChanges[[#This Row],[New Top Task Flag]],ISBLANK(tblDetailedChanges[[#This Row],[Dep''t Code]])))</f>
        <v>1</v>
      </c>
      <c r="U9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8" s="30" t="b">
        <f>NOT(AND(tblDetailedChanges[[#This Row],[New Top Task Flag]],ISBLANK(tblDetailedChanges[[#This Row],[Top Task Name]])))</f>
        <v>1</v>
      </c>
      <c r="W98" s="30" t="b">
        <f>NOT(AND(tblDetailedChanges[[#This Row],[New Top Task Flag]],ISBLANK(tblDetailedChanges[[#This Row],[Top Task Manager]])))</f>
        <v>1</v>
      </c>
      <c r="X98" s="30" t="b">
        <f>NOT(AND(tblDetailedChanges[[#This Row],[New Top Task Flag]],ISBLANK(tblDetailedChanges[[#This Row],[Requisition Approver]])))</f>
        <v>1</v>
      </c>
      <c r="Y98" s="30" t="b">
        <f>NOT(AND(tblDetailedChanges[[#This Row],[New Top Task Flag]],ISBLANK(tblDetailedChanges[[#This Row],[Top Task Start Date]])))</f>
        <v>1</v>
      </c>
      <c r="Z98" s="30" t="b">
        <f>NOT(AND(tblDetailedChanges[[#This Row],[New Top Task Flag]],ISBLANK(tblDetailedChanges[[#This Row],[Top Task End Date]])))</f>
        <v>1</v>
      </c>
      <c r="AA9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8" s="30" t="b">
        <f>NOT(AND(OR(tblDetailedChanges[[#This Row],[New Top Task Flag]],tblDetailedChanges[[#This Row],[New Sub Task Flag]]),ISBLANK(tblDetailedChanges[[#This Row],[Sub Task Name]])))</f>
        <v>1</v>
      </c>
      <c r="AC98" s="30" t="b">
        <f>TRUE</f>
        <v>1</v>
      </c>
      <c r="AD9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99" spans="3:31" x14ac:dyDescent="0.25">
      <c r="C99" s="29" t="str">
        <f>IF(tblDetailedChanges[[#This Row],[Dep''t Code]]="","",VLOOKUP(tblDetailedChanges[[#This Row],[Dep''t Code]],Table1[],2,0))</f>
        <v/>
      </c>
      <c r="M99" s="38"/>
      <c r="N99" s="38"/>
      <c r="O99" s="33"/>
      <c r="P99" s="39"/>
      <c r="Q99" s="30" t="b">
        <f>tblDetailedChanges[[#This Row],[Change]]=LOOKUPS!$K$2</f>
        <v>0</v>
      </c>
      <c r="R99" s="30" t="b">
        <f>tblDetailedChanges[[#This Row],[Change]]=LOOKUPS!$K$3</f>
        <v>0</v>
      </c>
      <c r="S99" s="30" t="b">
        <f>tblDetailedChanges[[#This Row],[Change]]=LOOKUPS!$K$4</f>
        <v>0</v>
      </c>
      <c r="T99" s="30" t="b">
        <f>NOT(AND(tblDetailedChanges[[#This Row],[New Top Task Flag]],ISBLANK(tblDetailedChanges[[#This Row],[Dep''t Code]])))</f>
        <v>1</v>
      </c>
      <c r="U9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99" s="30" t="b">
        <f>NOT(AND(tblDetailedChanges[[#This Row],[New Top Task Flag]],ISBLANK(tblDetailedChanges[[#This Row],[Top Task Name]])))</f>
        <v>1</v>
      </c>
      <c r="W99" s="30" t="b">
        <f>NOT(AND(tblDetailedChanges[[#This Row],[New Top Task Flag]],ISBLANK(tblDetailedChanges[[#This Row],[Top Task Manager]])))</f>
        <v>1</v>
      </c>
      <c r="X99" s="30" t="b">
        <f>NOT(AND(tblDetailedChanges[[#This Row],[New Top Task Flag]],ISBLANK(tblDetailedChanges[[#This Row],[Requisition Approver]])))</f>
        <v>1</v>
      </c>
      <c r="Y99" s="30" t="b">
        <f>NOT(AND(tblDetailedChanges[[#This Row],[New Top Task Flag]],ISBLANK(tblDetailedChanges[[#This Row],[Top Task Start Date]])))</f>
        <v>1</v>
      </c>
      <c r="Z99" s="30" t="b">
        <f>NOT(AND(tblDetailedChanges[[#This Row],[New Top Task Flag]],ISBLANK(tblDetailedChanges[[#This Row],[Top Task End Date]])))</f>
        <v>1</v>
      </c>
      <c r="AA9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99" s="30" t="b">
        <f>NOT(AND(OR(tblDetailedChanges[[#This Row],[New Top Task Flag]],tblDetailedChanges[[#This Row],[New Sub Task Flag]]),ISBLANK(tblDetailedChanges[[#This Row],[Sub Task Name]])))</f>
        <v>1</v>
      </c>
      <c r="AC99" s="30" t="b">
        <f>TRUE</f>
        <v>1</v>
      </c>
      <c r="AD9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9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0" spans="3:31" x14ac:dyDescent="0.25">
      <c r="C100" s="29" t="str">
        <f>IF(tblDetailedChanges[[#This Row],[Dep''t Code]]="","",VLOOKUP(tblDetailedChanges[[#This Row],[Dep''t Code]],Table1[],2,0))</f>
        <v/>
      </c>
      <c r="M100" s="38"/>
      <c r="N100" s="38"/>
      <c r="O100" s="33"/>
      <c r="P100" s="39"/>
      <c r="Q100" s="30" t="b">
        <f>tblDetailedChanges[[#This Row],[Change]]=LOOKUPS!$K$2</f>
        <v>0</v>
      </c>
      <c r="R100" s="30" t="b">
        <f>tblDetailedChanges[[#This Row],[Change]]=LOOKUPS!$K$3</f>
        <v>0</v>
      </c>
      <c r="S100" s="30" t="b">
        <f>tblDetailedChanges[[#This Row],[Change]]=LOOKUPS!$K$4</f>
        <v>0</v>
      </c>
      <c r="T100" s="30" t="b">
        <f>NOT(AND(tblDetailedChanges[[#This Row],[New Top Task Flag]],ISBLANK(tblDetailedChanges[[#This Row],[Dep''t Code]])))</f>
        <v>1</v>
      </c>
      <c r="U10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0" s="30" t="b">
        <f>NOT(AND(tblDetailedChanges[[#This Row],[New Top Task Flag]],ISBLANK(tblDetailedChanges[[#This Row],[Top Task Name]])))</f>
        <v>1</v>
      </c>
      <c r="W100" s="30" t="b">
        <f>NOT(AND(tblDetailedChanges[[#This Row],[New Top Task Flag]],ISBLANK(tblDetailedChanges[[#This Row],[Top Task Manager]])))</f>
        <v>1</v>
      </c>
      <c r="X100" s="30" t="b">
        <f>NOT(AND(tblDetailedChanges[[#This Row],[New Top Task Flag]],ISBLANK(tblDetailedChanges[[#This Row],[Requisition Approver]])))</f>
        <v>1</v>
      </c>
      <c r="Y100" s="30" t="b">
        <f>NOT(AND(tblDetailedChanges[[#This Row],[New Top Task Flag]],ISBLANK(tblDetailedChanges[[#This Row],[Top Task Start Date]])))</f>
        <v>1</v>
      </c>
      <c r="Z100" s="30" t="b">
        <f>NOT(AND(tblDetailedChanges[[#This Row],[New Top Task Flag]],ISBLANK(tblDetailedChanges[[#This Row],[Top Task End Date]])))</f>
        <v>1</v>
      </c>
      <c r="AA10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0" s="30" t="b">
        <f>NOT(AND(OR(tblDetailedChanges[[#This Row],[New Top Task Flag]],tblDetailedChanges[[#This Row],[New Sub Task Flag]]),ISBLANK(tblDetailedChanges[[#This Row],[Sub Task Name]])))</f>
        <v>1</v>
      </c>
      <c r="AC100" s="30" t="b">
        <f>TRUE</f>
        <v>1</v>
      </c>
      <c r="AD10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1" spans="3:31" x14ac:dyDescent="0.25">
      <c r="C101" s="29" t="str">
        <f>IF(tblDetailedChanges[[#This Row],[Dep''t Code]]="","",VLOOKUP(tblDetailedChanges[[#This Row],[Dep''t Code]],Table1[],2,0))</f>
        <v/>
      </c>
      <c r="M101" s="38"/>
      <c r="N101" s="38"/>
      <c r="O101" s="33"/>
      <c r="P101" s="39"/>
      <c r="Q101" s="30" t="b">
        <f>tblDetailedChanges[[#This Row],[Change]]=LOOKUPS!$K$2</f>
        <v>0</v>
      </c>
      <c r="R101" s="30" t="b">
        <f>tblDetailedChanges[[#This Row],[Change]]=LOOKUPS!$K$3</f>
        <v>0</v>
      </c>
      <c r="S101" s="30" t="b">
        <f>tblDetailedChanges[[#This Row],[Change]]=LOOKUPS!$K$4</f>
        <v>0</v>
      </c>
      <c r="T101" s="30" t="b">
        <f>NOT(AND(tblDetailedChanges[[#This Row],[New Top Task Flag]],ISBLANK(tblDetailedChanges[[#This Row],[Dep''t Code]])))</f>
        <v>1</v>
      </c>
      <c r="U10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1" s="30" t="b">
        <f>NOT(AND(tblDetailedChanges[[#This Row],[New Top Task Flag]],ISBLANK(tblDetailedChanges[[#This Row],[Top Task Name]])))</f>
        <v>1</v>
      </c>
      <c r="W101" s="30" t="b">
        <f>NOT(AND(tblDetailedChanges[[#This Row],[New Top Task Flag]],ISBLANK(tblDetailedChanges[[#This Row],[Top Task Manager]])))</f>
        <v>1</v>
      </c>
      <c r="X101" s="30" t="b">
        <f>NOT(AND(tblDetailedChanges[[#This Row],[New Top Task Flag]],ISBLANK(tblDetailedChanges[[#This Row],[Requisition Approver]])))</f>
        <v>1</v>
      </c>
      <c r="Y101" s="30" t="b">
        <f>NOT(AND(tblDetailedChanges[[#This Row],[New Top Task Flag]],ISBLANK(tblDetailedChanges[[#This Row],[Top Task Start Date]])))</f>
        <v>1</v>
      </c>
      <c r="Z101" s="30" t="b">
        <f>NOT(AND(tblDetailedChanges[[#This Row],[New Top Task Flag]],ISBLANK(tblDetailedChanges[[#This Row],[Top Task End Date]])))</f>
        <v>1</v>
      </c>
      <c r="AA10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1" s="30" t="b">
        <f>NOT(AND(OR(tblDetailedChanges[[#This Row],[New Top Task Flag]],tblDetailedChanges[[#This Row],[New Sub Task Flag]]),ISBLANK(tblDetailedChanges[[#This Row],[Sub Task Name]])))</f>
        <v>1</v>
      </c>
      <c r="AC101" s="30" t="b">
        <f>TRUE</f>
        <v>1</v>
      </c>
      <c r="AD10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2" spans="3:31" x14ac:dyDescent="0.25">
      <c r="C102" s="29" t="str">
        <f>IF(tblDetailedChanges[[#This Row],[Dep''t Code]]="","",VLOOKUP(tblDetailedChanges[[#This Row],[Dep''t Code]],Table1[],2,0))</f>
        <v/>
      </c>
      <c r="M102" s="38"/>
      <c r="N102" s="38"/>
      <c r="O102" s="33"/>
      <c r="P102" s="39"/>
      <c r="Q102" s="30" t="b">
        <f>tblDetailedChanges[[#This Row],[Change]]=LOOKUPS!$K$2</f>
        <v>0</v>
      </c>
      <c r="R102" s="30" t="b">
        <f>tblDetailedChanges[[#This Row],[Change]]=LOOKUPS!$K$3</f>
        <v>0</v>
      </c>
      <c r="S102" s="30" t="b">
        <f>tblDetailedChanges[[#This Row],[Change]]=LOOKUPS!$K$4</f>
        <v>0</v>
      </c>
      <c r="T102" s="30" t="b">
        <f>NOT(AND(tblDetailedChanges[[#This Row],[New Top Task Flag]],ISBLANK(tblDetailedChanges[[#This Row],[Dep''t Code]])))</f>
        <v>1</v>
      </c>
      <c r="U10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2" s="30" t="b">
        <f>NOT(AND(tblDetailedChanges[[#This Row],[New Top Task Flag]],ISBLANK(tblDetailedChanges[[#This Row],[Top Task Name]])))</f>
        <v>1</v>
      </c>
      <c r="W102" s="30" t="b">
        <f>NOT(AND(tblDetailedChanges[[#This Row],[New Top Task Flag]],ISBLANK(tblDetailedChanges[[#This Row],[Top Task Manager]])))</f>
        <v>1</v>
      </c>
      <c r="X102" s="30" t="b">
        <f>NOT(AND(tblDetailedChanges[[#This Row],[New Top Task Flag]],ISBLANK(tblDetailedChanges[[#This Row],[Requisition Approver]])))</f>
        <v>1</v>
      </c>
      <c r="Y102" s="30" t="b">
        <f>NOT(AND(tblDetailedChanges[[#This Row],[New Top Task Flag]],ISBLANK(tblDetailedChanges[[#This Row],[Top Task Start Date]])))</f>
        <v>1</v>
      </c>
      <c r="Z102" s="30" t="b">
        <f>NOT(AND(tblDetailedChanges[[#This Row],[New Top Task Flag]],ISBLANK(tblDetailedChanges[[#This Row],[Top Task End Date]])))</f>
        <v>1</v>
      </c>
      <c r="AA10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2" s="30" t="b">
        <f>NOT(AND(OR(tblDetailedChanges[[#This Row],[New Top Task Flag]],tblDetailedChanges[[#This Row],[New Sub Task Flag]]),ISBLANK(tblDetailedChanges[[#This Row],[Sub Task Name]])))</f>
        <v>1</v>
      </c>
      <c r="AC102" s="30" t="b">
        <f>TRUE</f>
        <v>1</v>
      </c>
      <c r="AD10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3" spans="3:31" x14ac:dyDescent="0.25">
      <c r="C103" s="29" t="str">
        <f>IF(tblDetailedChanges[[#This Row],[Dep''t Code]]="","",VLOOKUP(tblDetailedChanges[[#This Row],[Dep''t Code]],Table1[],2,0))</f>
        <v/>
      </c>
      <c r="M103" s="38"/>
      <c r="N103" s="38"/>
      <c r="O103" s="33"/>
      <c r="P103" s="39"/>
      <c r="Q103" s="30" t="b">
        <f>tblDetailedChanges[[#This Row],[Change]]=LOOKUPS!$K$2</f>
        <v>0</v>
      </c>
      <c r="R103" s="30" t="b">
        <f>tblDetailedChanges[[#This Row],[Change]]=LOOKUPS!$K$3</f>
        <v>0</v>
      </c>
      <c r="S103" s="30" t="b">
        <f>tblDetailedChanges[[#This Row],[Change]]=LOOKUPS!$K$4</f>
        <v>0</v>
      </c>
      <c r="T103" s="30" t="b">
        <f>NOT(AND(tblDetailedChanges[[#This Row],[New Top Task Flag]],ISBLANK(tblDetailedChanges[[#This Row],[Dep''t Code]])))</f>
        <v>1</v>
      </c>
      <c r="U10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3" s="30" t="b">
        <f>NOT(AND(tblDetailedChanges[[#This Row],[New Top Task Flag]],ISBLANK(tblDetailedChanges[[#This Row],[Top Task Name]])))</f>
        <v>1</v>
      </c>
      <c r="W103" s="30" t="b">
        <f>NOT(AND(tblDetailedChanges[[#This Row],[New Top Task Flag]],ISBLANK(tblDetailedChanges[[#This Row],[Top Task Manager]])))</f>
        <v>1</v>
      </c>
      <c r="X103" s="30" t="b">
        <f>NOT(AND(tblDetailedChanges[[#This Row],[New Top Task Flag]],ISBLANK(tblDetailedChanges[[#This Row],[Requisition Approver]])))</f>
        <v>1</v>
      </c>
      <c r="Y103" s="30" t="b">
        <f>NOT(AND(tblDetailedChanges[[#This Row],[New Top Task Flag]],ISBLANK(tblDetailedChanges[[#This Row],[Top Task Start Date]])))</f>
        <v>1</v>
      </c>
      <c r="Z103" s="30" t="b">
        <f>NOT(AND(tblDetailedChanges[[#This Row],[New Top Task Flag]],ISBLANK(tblDetailedChanges[[#This Row],[Top Task End Date]])))</f>
        <v>1</v>
      </c>
      <c r="AA10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3" s="30" t="b">
        <f>NOT(AND(OR(tblDetailedChanges[[#This Row],[New Top Task Flag]],tblDetailedChanges[[#This Row],[New Sub Task Flag]]),ISBLANK(tblDetailedChanges[[#This Row],[Sub Task Name]])))</f>
        <v>1</v>
      </c>
      <c r="AC103" s="30" t="b">
        <f>TRUE</f>
        <v>1</v>
      </c>
      <c r="AD10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4" spans="3:31" x14ac:dyDescent="0.25">
      <c r="C104" s="29" t="str">
        <f>IF(tblDetailedChanges[[#This Row],[Dep''t Code]]="","",VLOOKUP(tblDetailedChanges[[#This Row],[Dep''t Code]],Table1[],2,0))</f>
        <v/>
      </c>
      <c r="M104" s="38"/>
      <c r="N104" s="38"/>
      <c r="O104" s="33"/>
      <c r="P104" s="39"/>
      <c r="Q104" s="30" t="b">
        <f>tblDetailedChanges[[#This Row],[Change]]=LOOKUPS!$K$2</f>
        <v>0</v>
      </c>
      <c r="R104" s="30" t="b">
        <f>tblDetailedChanges[[#This Row],[Change]]=LOOKUPS!$K$3</f>
        <v>0</v>
      </c>
      <c r="S104" s="30" t="b">
        <f>tblDetailedChanges[[#This Row],[Change]]=LOOKUPS!$K$4</f>
        <v>0</v>
      </c>
      <c r="T104" s="30" t="b">
        <f>NOT(AND(tblDetailedChanges[[#This Row],[New Top Task Flag]],ISBLANK(tblDetailedChanges[[#This Row],[Dep''t Code]])))</f>
        <v>1</v>
      </c>
      <c r="U10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4" s="30" t="b">
        <f>NOT(AND(tblDetailedChanges[[#This Row],[New Top Task Flag]],ISBLANK(tblDetailedChanges[[#This Row],[Top Task Name]])))</f>
        <v>1</v>
      </c>
      <c r="W104" s="30" t="b">
        <f>NOT(AND(tblDetailedChanges[[#This Row],[New Top Task Flag]],ISBLANK(tblDetailedChanges[[#This Row],[Top Task Manager]])))</f>
        <v>1</v>
      </c>
      <c r="X104" s="30" t="b">
        <f>NOT(AND(tblDetailedChanges[[#This Row],[New Top Task Flag]],ISBLANK(tblDetailedChanges[[#This Row],[Requisition Approver]])))</f>
        <v>1</v>
      </c>
      <c r="Y104" s="30" t="b">
        <f>NOT(AND(tblDetailedChanges[[#This Row],[New Top Task Flag]],ISBLANK(tblDetailedChanges[[#This Row],[Top Task Start Date]])))</f>
        <v>1</v>
      </c>
      <c r="Z104" s="30" t="b">
        <f>NOT(AND(tblDetailedChanges[[#This Row],[New Top Task Flag]],ISBLANK(tblDetailedChanges[[#This Row],[Top Task End Date]])))</f>
        <v>1</v>
      </c>
      <c r="AA10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4" s="30" t="b">
        <f>NOT(AND(OR(tblDetailedChanges[[#This Row],[New Top Task Flag]],tblDetailedChanges[[#This Row],[New Sub Task Flag]]),ISBLANK(tblDetailedChanges[[#This Row],[Sub Task Name]])))</f>
        <v>1</v>
      </c>
      <c r="AC104" s="30" t="b">
        <f>TRUE</f>
        <v>1</v>
      </c>
      <c r="AD10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5" spans="3:31" x14ac:dyDescent="0.25">
      <c r="C105" s="29" t="str">
        <f>IF(tblDetailedChanges[[#This Row],[Dep''t Code]]="","",VLOOKUP(tblDetailedChanges[[#This Row],[Dep''t Code]],Table1[],2,0))</f>
        <v/>
      </c>
      <c r="M105" s="38"/>
      <c r="N105" s="38"/>
      <c r="O105" s="33"/>
      <c r="P105" s="39"/>
      <c r="Q105" s="30" t="b">
        <f>tblDetailedChanges[[#This Row],[Change]]=LOOKUPS!$K$2</f>
        <v>0</v>
      </c>
      <c r="R105" s="30" t="b">
        <f>tblDetailedChanges[[#This Row],[Change]]=LOOKUPS!$K$3</f>
        <v>0</v>
      </c>
      <c r="S105" s="30" t="b">
        <f>tblDetailedChanges[[#This Row],[Change]]=LOOKUPS!$K$4</f>
        <v>0</v>
      </c>
      <c r="T105" s="30" t="b">
        <f>NOT(AND(tblDetailedChanges[[#This Row],[New Top Task Flag]],ISBLANK(tblDetailedChanges[[#This Row],[Dep''t Code]])))</f>
        <v>1</v>
      </c>
      <c r="U10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5" s="30" t="b">
        <f>NOT(AND(tblDetailedChanges[[#This Row],[New Top Task Flag]],ISBLANK(tblDetailedChanges[[#This Row],[Top Task Name]])))</f>
        <v>1</v>
      </c>
      <c r="W105" s="30" t="b">
        <f>NOT(AND(tblDetailedChanges[[#This Row],[New Top Task Flag]],ISBLANK(tblDetailedChanges[[#This Row],[Top Task Manager]])))</f>
        <v>1</v>
      </c>
      <c r="X105" s="30" t="b">
        <f>NOT(AND(tblDetailedChanges[[#This Row],[New Top Task Flag]],ISBLANK(tblDetailedChanges[[#This Row],[Requisition Approver]])))</f>
        <v>1</v>
      </c>
      <c r="Y105" s="30" t="b">
        <f>NOT(AND(tblDetailedChanges[[#This Row],[New Top Task Flag]],ISBLANK(tblDetailedChanges[[#This Row],[Top Task Start Date]])))</f>
        <v>1</v>
      </c>
      <c r="Z105" s="30" t="b">
        <f>NOT(AND(tblDetailedChanges[[#This Row],[New Top Task Flag]],ISBLANK(tblDetailedChanges[[#This Row],[Top Task End Date]])))</f>
        <v>1</v>
      </c>
      <c r="AA10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5" s="30" t="b">
        <f>NOT(AND(OR(tblDetailedChanges[[#This Row],[New Top Task Flag]],tblDetailedChanges[[#This Row],[New Sub Task Flag]]),ISBLANK(tblDetailedChanges[[#This Row],[Sub Task Name]])))</f>
        <v>1</v>
      </c>
      <c r="AC105" s="30" t="b">
        <f>TRUE</f>
        <v>1</v>
      </c>
      <c r="AD10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6" spans="3:31" x14ac:dyDescent="0.25">
      <c r="C106" s="29" t="str">
        <f>IF(tblDetailedChanges[[#This Row],[Dep''t Code]]="","",VLOOKUP(tblDetailedChanges[[#This Row],[Dep''t Code]],Table1[],2,0))</f>
        <v/>
      </c>
      <c r="M106" s="38"/>
      <c r="N106" s="38"/>
      <c r="O106" s="33"/>
      <c r="P106" s="39"/>
      <c r="Q106" s="30" t="b">
        <f>tblDetailedChanges[[#This Row],[Change]]=LOOKUPS!$K$2</f>
        <v>0</v>
      </c>
      <c r="R106" s="30" t="b">
        <f>tblDetailedChanges[[#This Row],[Change]]=LOOKUPS!$K$3</f>
        <v>0</v>
      </c>
      <c r="S106" s="30" t="b">
        <f>tblDetailedChanges[[#This Row],[Change]]=LOOKUPS!$K$4</f>
        <v>0</v>
      </c>
      <c r="T106" s="30" t="b">
        <f>NOT(AND(tblDetailedChanges[[#This Row],[New Top Task Flag]],ISBLANK(tblDetailedChanges[[#This Row],[Dep''t Code]])))</f>
        <v>1</v>
      </c>
      <c r="U10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6" s="30" t="b">
        <f>NOT(AND(tblDetailedChanges[[#This Row],[New Top Task Flag]],ISBLANK(tblDetailedChanges[[#This Row],[Top Task Name]])))</f>
        <v>1</v>
      </c>
      <c r="W106" s="30" t="b">
        <f>NOT(AND(tblDetailedChanges[[#This Row],[New Top Task Flag]],ISBLANK(tblDetailedChanges[[#This Row],[Top Task Manager]])))</f>
        <v>1</v>
      </c>
      <c r="X106" s="30" t="b">
        <f>NOT(AND(tblDetailedChanges[[#This Row],[New Top Task Flag]],ISBLANK(tblDetailedChanges[[#This Row],[Requisition Approver]])))</f>
        <v>1</v>
      </c>
      <c r="Y106" s="30" t="b">
        <f>NOT(AND(tblDetailedChanges[[#This Row],[New Top Task Flag]],ISBLANK(tblDetailedChanges[[#This Row],[Top Task Start Date]])))</f>
        <v>1</v>
      </c>
      <c r="Z106" s="30" t="b">
        <f>NOT(AND(tblDetailedChanges[[#This Row],[New Top Task Flag]],ISBLANK(tblDetailedChanges[[#This Row],[Top Task End Date]])))</f>
        <v>1</v>
      </c>
      <c r="AA10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6" s="30" t="b">
        <f>NOT(AND(OR(tblDetailedChanges[[#This Row],[New Top Task Flag]],tblDetailedChanges[[#This Row],[New Sub Task Flag]]),ISBLANK(tblDetailedChanges[[#This Row],[Sub Task Name]])))</f>
        <v>1</v>
      </c>
      <c r="AC106" s="30" t="b">
        <f>TRUE</f>
        <v>1</v>
      </c>
      <c r="AD10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7" spans="3:31" x14ac:dyDescent="0.25">
      <c r="C107" s="29" t="str">
        <f>IF(tblDetailedChanges[[#This Row],[Dep''t Code]]="","",VLOOKUP(tblDetailedChanges[[#This Row],[Dep''t Code]],Table1[],2,0))</f>
        <v/>
      </c>
      <c r="M107" s="38"/>
      <c r="N107" s="38"/>
      <c r="O107" s="33"/>
      <c r="P107" s="39"/>
      <c r="Q107" s="30" t="b">
        <f>tblDetailedChanges[[#This Row],[Change]]=LOOKUPS!$K$2</f>
        <v>0</v>
      </c>
      <c r="R107" s="30" t="b">
        <f>tblDetailedChanges[[#This Row],[Change]]=LOOKUPS!$K$3</f>
        <v>0</v>
      </c>
      <c r="S107" s="30" t="b">
        <f>tblDetailedChanges[[#This Row],[Change]]=LOOKUPS!$K$4</f>
        <v>0</v>
      </c>
      <c r="T107" s="30" t="b">
        <f>NOT(AND(tblDetailedChanges[[#This Row],[New Top Task Flag]],ISBLANK(tblDetailedChanges[[#This Row],[Dep''t Code]])))</f>
        <v>1</v>
      </c>
      <c r="U10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7" s="30" t="b">
        <f>NOT(AND(tblDetailedChanges[[#This Row],[New Top Task Flag]],ISBLANK(tblDetailedChanges[[#This Row],[Top Task Name]])))</f>
        <v>1</v>
      </c>
      <c r="W107" s="30" t="b">
        <f>NOT(AND(tblDetailedChanges[[#This Row],[New Top Task Flag]],ISBLANK(tblDetailedChanges[[#This Row],[Top Task Manager]])))</f>
        <v>1</v>
      </c>
      <c r="X107" s="30" t="b">
        <f>NOT(AND(tblDetailedChanges[[#This Row],[New Top Task Flag]],ISBLANK(tblDetailedChanges[[#This Row],[Requisition Approver]])))</f>
        <v>1</v>
      </c>
      <c r="Y107" s="30" t="b">
        <f>NOT(AND(tblDetailedChanges[[#This Row],[New Top Task Flag]],ISBLANK(tblDetailedChanges[[#This Row],[Top Task Start Date]])))</f>
        <v>1</v>
      </c>
      <c r="Z107" s="30" t="b">
        <f>NOT(AND(tblDetailedChanges[[#This Row],[New Top Task Flag]],ISBLANK(tblDetailedChanges[[#This Row],[Top Task End Date]])))</f>
        <v>1</v>
      </c>
      <c r="AA10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7" s="30" t="b">
        <f>NOT(AND(OR(tblDetailedChanges[[#This Row],[New Top Task Flag]],tblDetailedChanges[[#This Row],[New Sub Task Flag]]),ISBLANK(tblDetailedChanges[[#This Row],[Sub Task Name]])))</f>
        <v>1</v>
      </c>
      <c r="AC107" s="30" t="b">
        <f>TRUE</f>
        <v>1</v>
      </c>
      <c r="AD10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8" spans="3:31" x14ac:dyDescent="0.25">
      <c r="C108" s="29" t="str">
        <f>IF(tblDetailedChanges[[#This Row],[Dep''t Code]]="","",VLOOKUP(tblDetailedChanges[[#This Row],[Dep''t Code]],Table1[],2,0))</f>
        <v/>
      </c>
      <c r="M108" s="38"/>
      <c r="N108" s="38"/>
      <c r="O108" s="33"/>
      <c r="P108" s="39"/>
      <c r="Q108" s="30" t="b">
        <f>tblDetailedChanges[[#This Row],[Change]]=LOOKUPS!$K$2</f>
        <v>0</v>
      </c>
      <c r="R108" s="30" t="b">
        <f>tblDetailedChanges[[#This Row],[Change]]=LOOKUPS!$K$3</f>
        <v>0</v>
      </c>
      <c r="S108" s="30" t="b">
        <f>tblDetailedChanges[[#This Row],[Change]]=LOOKUPS!$K$4</f>
        <v>0</v>
      </c>
      <c r="T108" s="30" t="b">
        <f>NOT(AND(tblDetailedChanges[[#This Row],[New Top Task Flag]],ISBLANK(tblDetailedChanges[[#This Row],[Dep''t Code]])))</f>
        <v>1</v>
      </c>
      <c r="U10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8" s="30" t="b">
        <f>NOT(AND(tblDetailedChanges[[#This Row],[New Top Task Flag]],ISBLANK(tblDetailedChanges[[#This Row],[Top Task Name]])))</f>
        <v>1</v>
      </c>
      <c r="W108" s="30" t="b">
        <f>NOT(AND(tblDetailedChanges[[#This Row],[New Top Task Flag]],ISBLANK(tblDetailedChanges[[#This Row],[Top Task Manager]])))</f>
        <v>1</v>
      </c>
      <c r="X108" s="30" t="b">
        <f>NOT(AND(tblDetailedChanges[[#This Row],[New Top Task Flag]],ISBLANK(tblDetailedChanges[[#This Row],[Requisition Approver]])))</f>
        <v>1</v>
      </c>
      <c r="Y108" s="30" t="b">
        <f>NOT(AND(tblDetailedChanges[[#This Row],[New Top Task Flag]],ISBLANK(tblDetailedChanges[[#This Row],[Top Task Start Date]])))</f>
        <v>1</v>
      </c>
      <c r="Z108" s="30" t="b">
        <f>NOT(AND(tblDetailedChanges[[#This Row],[New Top Task Flag]],ISBLANK(tblDetailedChanges[[#This Row],[Top Task End Date]])))</f>
        <v>1</v>
      </c>
      <c r="AA10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8" s="30" t="b">
        <f>NOT(AND(OR(tblDetailedChanges[[#This Row],[New Top Task Flag]],tblDetailedChanges[[#This Row],[New Sub Task Flag]]),ISBLANK(tblDetailedChanges[[#This Row],[Sub Task Name]])))</f>
        <v>1</v>
      </c>
      <c r="AC108" s="30" t="b">
        <f>TRUE</f>
        <v>1</v>
      </c>
      <c r="AD10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09" spans="3:31" x14ac:dyDescent="0.25">
      <c r="C109" s="29" t="str">
        <f>IF(tblDetailedChanges[[#This Row],[Dep''t Code]]="","",VLOOKUP(tblDetailedChanges[[#This Row],[Dep''t Code]],Table1[],2,0))</f>
        <v/>
      </c>
      <c r="M109" s="38"/>
      <c r="N109" s="38"/>
      <c r="O109" s="33"/>
      <c r="P109" s="39"/>
      <c r="Q109" s="30" t="b">
        <f>tblDetailedChanges[[#This Row],[Change]]=LOOKUPS!$K$2</f>
        <v>0</v>
      </c>
      <c r="R109" s="30" t="b">
        <f>tblDetailedChanges[[#This Row],[Change]]=LOOKUPS!$K$3</f>
        <v>0</v>
      </c>
      <c r="S109" s="30" t="b">
        <f>tblDetailedChanges[[#This Row],[Change]]=LOOKUPS!$K$4</f>
        <v>0</v>
      </c>
      <c r="T109" s="30" t="b">
        <f>NOT(AND(tblDetailedChanges[[#This Row],[New Top Task Flag]],ISBLANK(tblDetailedChanges[[#This Row],[Dep''t Code]])))</f>
        <v>1</v>
      </c>
      <c r="U10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09" s="30" t="b">
        <f>NOT(AND(tblDetailedChanges[[#This Row],[New Top Task Flag]],ISBLANK(tblDetailedChanges[[#This Row],[Top Task Name]])))</f>
        <v>1</v>
      </c>
      <c r="W109" s="30" t="b">
        <f>NOT(AND(tblDetailedChanges[[#This Row],[New Top Task Flag]],ISBLANK(tblDetailedChanges[[#This Row],[Top Task Manager]])))</f>
        <v>1</v>
      </c>
      <c r="X109" s="30" t="b">
        <f>NOT(AND(tblDetailedChanges[[#This Row],[New Top Task Flag]],ISBLANK(tblDetailedChanges[[#This Row],[Requisition Approver]])))</f>
        <v>1</v>
      </c>
      <c r="Y109" s="30" t="b">
        <f>NOT(AND(tblDetailedChanges[[#This Row],[New Top Task Flag]],ISBLANK(tblDetailedChanges[[#This Row],[Top Task Start Date]])))</f>
        <v>1</v>
      </c>
      <c r="Z109" s="30" t="b">
        <f>NOT(AND(tblDetailedChanges[[#This Row],[New Top Task Flag]],ISBLANK(tblDetailedChanges[[#This Row],[Top Task End Date]])))</f>
        <v>1</v>
      </c>
      <c r="AA10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09" s="30" t="b">
        <f>NOT(AND(OR(tblDetailedChanges[[#This Row],[New Top Task Flag]],tblDetailedChanges[[#This Row],[New Sub Task Flag]]),ISBLANK(tblDetailedChanges[[#This Row],[Sub Task Name]])))</f>
        <v>1</v>
      </c>
      <c r="AC109" s="30" t="b">
        <f>TRUE</f>
        <v>1</v>
      </c>
      <c r="AD10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0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0" spans="3:31" x14ac:dyDescent="0.25">
      <c r="C110" s="29" t="str">
        <f>IF(tblDetailedChanges[[#This Row],[Dep''t Code]]="","",VLOOKUP(tblDetailedChanges[[#This Row],[Dep''t Code]],Table1[],2,0))</f>
        <v/>
      </c>
      <c r="M110" s="38"/>
      <c r="N110" s="38"/>
      <c r="O110" s="33"/>
      <c r="P110" s="39"/>
      <c r="Q110" s="30" t="b">
        <f>tblDetailedChanges[[#This Row],[Change]]=LOOKUPS!$K$2</f>
        <v>0</v>
      </c>
      <c r="R110" s="30" t="b">
        <f>tblDetailedChanges[[#This Row],[Change]]=LOOKUPS!$K$3</f>
        <v>0</v>
      </c>
      <c r="S110" s="30" t="b">
        <f>tblDetailedChanges[[#This Row],[Change]]=LOOKUPS!$K$4</f>
        <v>0</v>
      </c>
      <c r="T110" s="30" t="b">
        <f>NOT(AND(tblDetailedChanges[[#This Row],[New Top Task Flag]],ISBLANK(tblDetailedChanges[[#This Row],[Dep''t Code]])))</f>
        <v>1</v>
      </c>
      <c r="U11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0" s="30" t="b">
        <f>NOT(AND(tblDetailedChanges[[#This Row],[New Top Task Flag]],ISBLANK(tblDetailedChanges[[#This Row],[Top Task Name]])))</f>
        <v>1</v>
      </c>
      <c r="W110" s="30" t="b">
        <f>NOT(AND(tblDetailedChanges[[#This Row],[New Top Task Flag]],ISBLANK(tblDetailedChanges[[#This Row],[Top Task Manager]])))</f>
        <v>1</v>
      </c>
      <c r="X110" s="30" t="b">
        <f>NOT(AND(tblDetailedChanges[[#This Row],[New Top Task Flag]],ISBLANK(tblDetailedChanges[[#This Row],[Requisition Approver]])))</f>
        <v>1</v>
      </c>
      <c r="Y110" s="30" t="b">
        <f>NOT(AND(tblDetailedChanges[[#This Row],[New Top Task Flag]],ISBLANK(tblDetailedChanges[[#This Row],[Top Task Start Date]])))</f>
        <v>1</v>
      </c>
      <c r="Z110" s="30" t="b">
        <f>NOT(AND(tblDetailedChanges[[#This Row],[New Top Task Flag]],ISBLANK(tblDetailedChanges[[#This Row],[Top Task End Date]])))</f>
        <v>1</v>
      </c>
      <c r="AA11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0" s="30" t="b">
        <f>NOT(AND(OR(tblDetailedChanges[[#This Row],[New Top Task Flag]],tblDetailedChanges[[#This Row],[New Sub Task Flag]]),ISBLANK(tblDetailedChanges[[#This Row],[Sub Task Name]])))</f>
        <v>1</v>
      </c>
      <c r="AC110" s="30" t="b">
        <f>TRUE</f>
        <v>1</v>
      </c>
      <c r="AD11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1" spans="3:31" x14ac:dyDescent="0.25">
      <c r="C111" s="29" t="str">
        <f>IF(tblDetailedChanges[[#This Row],[Dep''t Code]]="","",VLOOKUP(tblDetailedChanges[[#This Row],[Dep''t Code]],Table1[],2,0))</f>
        <v/>
      </c>
      <c r="M111" s="38"/>
      <c r="N111" s="38"/>
      <c r="O111" s="33"/>
      <c r="P111" s="39"/>
      <c r="Q111" s="30" t="b">
        <f>tblDetailedChanges[[#This Row],[Change]]=LOOKUPS!$K$2</f>
        <v>0</v>
      </c>
      <c r="R111" s="30" t="b">
        <f>tblDetailedChanges[[#This Row],[Change]]=LOOKUPS!$K$3</f>
        <v>0</v>
      </c>
      <c r="S111" s="30" t="b">
        <f>tblDetailedChanges[[#This Row],[Change]]=LOOKUPS!$K$4</f>
        <v>0</v>
      </c>
      <c r="T111" s="30" t="b">
        <f>NOT(AND(tblDetailedChanges[[#This Row],[New Top Task Flag]],ISBLANK(tblDetailedChanges[[#This Row],[Dep''t Code]])))</f>
        <v>1</v>
      </c>
      <c r="U11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1" s="30" t="b">
        <f>NOT(AND(tblDetailedChanges[[#This Row],[New Top Task Flag]],ISBLANK(tblDetailedChanges[[#This Row],[Top Task Name]])))</f>
        <v>1</v>
      </c>
      <c r="W111" s="30" t="b">
        <f>NOT(AND(tblDetailedChanges[[#This Row],[New Top Task Flag]],ISBLANK(tblDetailedChanges[[#This Row],[Top Task Manager]])))</f>
        <v>1</v>
      </c>
      <c r="X111" s="30" t="b">
        <f>NOT(AND(tblDetailedChanges[[#This Row],[New Top Task Flag]],ISBLANK(tblDetailedChanges[[#This Row],[Requisition Approver]])))</f>
        <v>1</v>
      </c>
      <c r="Y111" s="30" t="b">
        <f>NOT(AND(tblDetailedChanges[[#This Row],[New Top Task Flag]],ISBLANK(tblDetailedChanges[[#This Row],[Top Task Start Date]])))</f>
        <v>1</v>
      </c>
      <c r="Z111" s="30" t="b">
        <f>NOT(AND(tblDetailedChanges[[#This Row],[New Top Task Flag]],ISBLANK(tblDetailedChanges[[#This Row],[Top Task End Date]])))</f>
        <v>1</v>
      </c>
      <c r="AA11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1" s="30" t="b">
        <f>NOT(AND(OR(tblDetailedChanges[[#This Row],[New Top Task Flag]],tblDetailedChanges[[#This Row],[New Sub Task Flag]]),ISBLANK(tblDetailedChanges[[#This Row],[Sub Task Name]])))</f>
        <v>1</v>
      </c>
      <c r="AC111" s="30" t="b">
        <f>TRUE</f>
        <v>1</v>
      </c>
      <c r="AD11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2" spans="3:31" x14ac:dyDescent="0.25">
      <c r="C112" s="29" t="str">
        <f>IF(tblDetailedChanges[[#This Row],[Dep''t Code]]="","",VLOOKUP(tblDetailedChanges[[#This Row],[Dep''t Code]],Table1[],2,0))</f>
        <v/>
      </c>
      <c r="M112" s="38"/>
      <c r="N112" s="38"/>
      <c r="O112" s="33"/>
      <c r="P112" s="39"/>
      <c r="Q112" s="30" t="b">
        <f>tblDetailedChanges[[#This Row],[Change]]=LOOKUPS!$K$2</f>
        <v>0</v>
      </c>
      <c r="R112" s="30" t="b">
        <f>tblDetailedChanges[[#This Row],[Change]]=LOOKUPS!$K$3</f>
        <v>0</v>
      </c>
      <c r="S112" s="30" t="b">
        <f>tblDetailedChanges[[#This Row],[Change]]=LOOKUPS!$K$4</f>
        <v>0</v>
      </c>
      <c r="T112" s="30" t="b">
        <f>NOT(AND(tblDetailedChanges[[#This Row],[New Top Task Flag]],ISBLANK(tblDetailedChanges[[#This Row],[Dep''t Code]])))</f>
        <v>1</v>
      </c>
      <c r="U11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2" s="30" t="b">
        <f>NOT(AND(tblDetailedChanges[[#This Row],[New Top Task Flag]],ISBLANK(tblDetailedChanges[[#This Row],[Top Task Name]])))</f>
        <v>1</v>
      </c>
      <c r="W112" s="30" t="b">
        <f>NOT(AND(tblDetailedChanges[[#This Row],[New Top Task Flag]],ISBLANK(tblDetailedChanges[[#This Row],[Top Task Manager]])))</f>
        <v>1</v>
      </c>
      <c r="X112" s="30" t="b">
        <f>NOT(AND(tblDetailedChanges[[#This Row],[New Top Task Flag]],ISBLANK(tblDetailedChanges[[#This Row],[Requisition Approver]])))</f>
        <v>1</v>
      </c>
      <c r="Y112" s="30" t="b">
        <f>NOT(AND(tblDetailedChanges[[#This Row],[New Top Task Flag]],ISBLANK(tblDetailedChanges[[#This Row],[Top Task Start Date]])))</f>
        <v>1</v>
      </c>
      <c r="Z112" s="30" t="b">
        <f>NOT(AND(tblDetailedChanges[[#This Row],[New Top Task Flag]],ISBLANK(tblDetailedChanges[[#This Row],[Top Task End Date]])))</f>
        <v>1</v>
      </c>
      <c r="AA11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2" s="30" t="b">
        <f>NOT(AND(OR(tblDetailedChanges[[#This Row],[New Top Task Flag]],tblDetailedChanges[[#This Row],[New Sub Task Flag]]),ISBLANK(tblDetailedChanges[[#This Row],[Sub Task Name]])))</f>
        <v>1</v>
      </c>
      <c r="AC112" s="30" t="b">
        <f>TRUE</f>
        <v>1</v>
      </c>
      <c r="AD11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3" spans="3:31" x14ac:dyDescent="0.25">
      <c r="C113" s="29" t="str">
        <f>IF(tblDetailedChanges[[#This Row],[Dep''t Code]]="","",VLOOKUP(tblDetailedChanges[[#This Row],[Dep''t Code]],Table1[],2,0))</f>
        <v/>
      </c>
      <c r="M113" s="38"/>
      <c r="N113" s="38"/>
      <c r="O113" s="33"/>
      <c r="P113" s="39"/>
      <c r="Q113" s="30" t="b">
        <f>tblDetailedChanges[[#This Row],[Change]]=LOOKUPS!$K$2</f>
        <v>0</v>
      </c>
      <c r="R113" s="30" t="b">
        <f>tblDetailedChanges[[#This Row],[Change]]=LOOKUPS!$K$3</f>
        <v>0</v>
      </c>
      <c r="S113" s="30" t="b">
        <f>tblDetailedChanges[[#This Row],[Change]]=LOOKUPS!$K$4</f>
        <v>0</v>
      </c>
      <c r="T113" s="30" t="b">
        <f>NOT(AND(tblDetailedChanges[[#This Row],[New Top Task Flag]],ISBLANK(tblDetailedChanges[[#This Row],[Dep''t Code]])))</f>
        <v>1</v>
      </c>
      <c r="U11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3" s="30" t="b">
        <f>NOT(AND(tblDetailedChanges[[#This Row],[New Top Task Flag]],ISBLANK(tblDetailedChanges[[#This Row],[Top Task Name]])))</f>
        <v>1</v>
      </c>
      <c r="W113" s="30" t="b">
        <f>NOT(AND(tblDetailedChanges[[#This Row],[New Top Task Flag]],ISBLANK(tblDetailedChanges[[#This Row],[Top Task Manager]])))</f>
        <v>1</v>
      </c>
      <c r="X113" s="30" t="b">
        <f>NOT(AND(tblDetailedChanges[[#This Row],[New Top Task Flag]],ISBLANK(tblDetailedChanges[[#This Row],[Requisition Approver]])))</f>
        <v>1</v>
      </c>
      <c r="Y113" s="30" t="b">
        <f>NOT(AND(tblDetailedChanges[[#This Row],[New Top Task Flag]],ISBLANK(tblDetailedChanges[[#This Row],[Top Task Start Date]])))</f>
        <v>1</v>
      </c>
      <c r="Z113" s="30" t="b">
        <f>NOT(AND(tblDetailedChanges[[#This Row],[New Top Task Flag]],ISBLANK(tblDetailedChanges[[#This Row],[Top Task End Date]])))</f>
        <v>1</v>
      </c>
      <c r="AA11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3" s="30" t="b">
        <f>NOT(AND(OR(tblDetailedChanges[[#This Row],[New Top Task Flag]],tblDetailedChanges[[#This Row],[New Sub Task Flag]]),ISBLANK(tblDetailedChanges[[#This Row],[Sub Task Name]])))</f>
        <v>1</v>
      </c>
      <c r="AC113" s="30" t="b">
        <f>TRUE</f>
        <v>1</v>
      </c>
      <c r="AD11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4" spans="3:31" x14ac:dyDescent="0.25">
      <c r="C114" s="29" t="str">
        <f>IF(tblDetailedChanges[[#This Row],[Dep''t Code]]="","",VLOOKUP(tblDetailedChanges[[#This Row],[Dep''t Code]],Table1[],2,0))</f>
        <v/>
      </c>
      <c r="M114" s="38"/>
      <c r="N114" s="38"/>
      <c r="O114" s="33"/>
      <c r="P114" s="39"/>
      <c r="Q114" s="30" t="b">
        <f>tblDetailedChanges[[#This Row],[Change]]=LOOKUPS!$K$2</f>
        <v>0</v>
      </c>
      <c r="R114" s="30" t="b">
        <f>tblDetailedChanges[[#This Row],[Change]]=LOOKUPS!$K$3</f>
        <v>0</v>
      </c>
      <c r="S114" s="30" t="b">
        <f>tblDetailedChanges[[#This Row],[Change]]=LOOKUPS!$K$4</f>
        <v>0</v>
      </c>
      <c r="T114" s="30" t="b">
        <f>NOT(AND(tblDetailedChanges[[#This Row],[New Top Task Flag]],ISBLANK(tblDetailedChanges[[#This Row],[Dep''t Code]])))</f>
        <v>1</v>
      </c>
      <c r="U11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4" s="30" t="b">
        <f>NOT(AND(tblDetailedChanges[[#This Row],[New Top Task Flag]],ISBLANK(tblDetailedChanges[[#This Row],[Top Task Name]])))</f>
        <v>1</v>
      </c>
      <c r="W114" s="30" t="b">
        <f>NOT(AND(tblDetailedChanges[[#This Row],[New Top Task Flag]],ISBLANK(tblDetailedChanges[[#This Row],[Top Task Manager]])))</f>
        <v>1</v>
      </c>
      <c r="X114" s="30" t="b">
        <f>NOT(AND(tblDetailedChanges[[#This Row],[New Top Task Flag]],ISBLANK(tblDetailedChanges[[#This Row],[Requisition Approver]])))</f>
        <v>1</v>
      </c>
      <c r="Y114" s="30" t="b">
        <f>NOT(AND(tblDetailedChanges[[#This Row],[New Top Task Flag]],ISBLANK(tblDetailedChanges[[#This Row],[Top Task Start Date]])))</f>
        <v>1</v>
      </c>
      <c r="Z114" s="30" t="b">
        <f>NOT(AND(tblDetailedChanges[[#This Row],[New Top Task Flag]],ISBLANK(tblDetailedChanges[[#This Row],[Top Task End Date]])))</f>
        <v>1</v>
      </c>
      <c r="AA11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4" s="30" t="b">
        <f>NOT(AND(OR(tblDetailedChanges[[#This Row],[New Top Task Flag]],tblDetailedChanges[[#This Row],[New Sub Task Flag]]),ISBLANK(tblDetailedChanges[[#This Row],[Sub Task Name]])))</f>
        <v>1</v>
      </c>
      <c r="AC114" s="30" t="b">
        <f>TRUE</f>
        <v>1</v>
      </c>
      <c r="AD11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5" spans="3:31" x14ac:dyDescent="0.25">
      <c r="C115" s="29" t="str">
        <f>IF(tblDetailedChanges[[#This Row],[Dep''t Code]]="","",VLOOKUP(tblDetailedChanges[[#This Row],[Dep''t Code]],Table1[],2,0))</f>
        <v/>
      </c>
      <c r="M115" s="38"/>
      <c r="N115" s="38"/>
      <c r="O115" s="33"/>
      <c r="P115" s="39"/>
      <c r="Q115" s="30" t="b">
        <f>tblDetailedChanges[[#This Row],[Change]]=LOOKUPS!$K$2</f>
        <v>0</v>
      </c>
      <c r="R115" s="30" t="b">
        <f>tblDetailedChanges[[#This Row],[Change]]=LOOKUPS!$K$3</f>
        <v>0</v>
      </c>
      <c r="S115" s="30" t="b">
        <f>tblDetailedChanges[[#This Row],[Change]]=LOOKUPS!$K$4</f>
        <v>0</v>
      </c>
      <c r="T115" s="30" t="b">
        <f>NOT(AND(tblDetailedChanges[[#This Row],[New Top Task Flag]],ISBLANK(tblDetailedChanges[[#This Row],[Dep''t Code]])))</f>
        <v>1</v>
      </c>
      <c r="U11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5" s="30" t="b">
        <f>NOT(AND(tblDetailedChanges[[#This Row],[New Top Task Flag]],ISBLANK(tblDetailedChanges[[#This Row],[Top Task Name]])))</f>
        <v>1</v>
      </c>
      <c r="W115" s="30" t="b">
        <f>NOT(AND(tblDetailedChanges[[#This Row],[New Top Task Flag]],ISBLANK(tblDetailedChanges[[#This Row],[Top Task Manager]])))</f>
        <v>1</v>
      </c>
      <c r="X115" s="30" t="b">
        <f>NOT(AND(tblDetailedChanges[[#This Row],[New Top Task Flag]],ISBLANK(tblDetailedChanges[[#This Row],[Requisition Approver]])))</f>
        <v>1</v>
      </c>
      <c r="Y115" s="30" t="b">
        <f>NOT(AND(tblDetailedChanges[[#This Row],[New Top Task Flag]],ISBLANK(tblDetailedChanges[[#This Row],[Top Task Start Date]])))</f>
        <v>1</v>
      </c>
      <c r="Z115" s="30" t="b">
        <f>NOT(AND(tblDetailedChanges[[#This Row],[New Top Task Flag]],ISBLANK(tblDetailedChanges[[#This Row],[Top Task End Date]])))</f>
        <v>1</v>
      </c>
      <c r="AA11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5" s="30" t="b">
        <f>NOT(AND(OR(tblDetailedChanges[[#This Row],[New Top Task Flag]],tblDetailedChanges[[#This Row],[New Sub Task Flag]]),ISBLANK(tblDetailedChanges[[#This Row],[Sub Task Name]])))</f>
        <v>1</v>
      </c>
      <c r="AC115" s="30" t="b">
        <f>TRUE</f>
        <v>1</v>
      </c>
      <c r="AD11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6" spans="3:31" x14ac:dyDescent="0.25">
      <c r="C116" s="29" t="str">
        <f>IF(tblDetailedChanges[[#This Row],[Dep''t Code]]="","",VLOOKUP(tblDetailedChanges[[#This Row],[Dep''t Code]],Table1[],2,0))</f>
        <v/>
      </c>
      <c r="M116" s="38"/>
      <c r="N116" s="38"/>
      <c r="O116" s="33"/>
      <c r="P116" s="39"/>
      <c r="Q116" s="30" t="b">
        <f>tblDetailedChanges[[#This Row],[Change]]=LOOKUPS!$K$2</f>
        <v>0</v>
      </c>
      <c r="R116" s="30" t="b">
        <f>tblDetailedChanges[[#This Row],[Change]]=LOOKUPS!$K$3</f>
        <v>0</v>
      </c>
      <c r="S116" s="30" t="b">
        <f>tblDetailedChanges[[#This Row],[Change]]=LOOKUPS!$K$4</f>
        <v>0</v>
      </c>
      <c r="T116" s="30" t="b">
        <f>NOT(AND(tblDetailedChanges[[#This Row],[New Top Task Flag]],ISBLANK(tblDetailedChanges[[#This Row],[Dep''t Code]])))</f>
        <v>1</v>
      </c>
      <c r="U11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6" s="30" t="b">
        <f>NOT(AND(tblDetailedChanges[[#This Row],[New Top Task Flag]],ISBLANK(tblDetailedChanges[[#This Row],[Top Task Name]])))</f>
        <v>1</v>
      </c>
      <c r="W116" s="30" t="b">
        <f>NOT(AND(tblDetailedChanges[[#This Row],[New Top Task Flag]],ISBLANK(tblDetailedChanges[[#This Row],[Top Task Manager]])))</f>
        <v>1</v>
      </c>
      <c r="X116" s="30" t="b">
        <f>NOT(AND(tblDetailedChanges[[#This Row],[New Top Task Flag]],ISBLANK(tblDetailedChanges[[#This Row],[Requisition Approver]])))</f>
        <v>1</v>
      </c>
      <c r="Y116" s="30" t="b">
        <f>NOT(AND(tblDetailedChanges[[#This Row],[New Top Task Flag]],ISBLANK(tblDetailedChanges[[#This Row],[Top Task Start Date]])))</f>
        <v>1</v>
      </c>
      <c r="Z116" s="30" t="b">
        <f>NOT(AND(tblDetailedChanges[[#This Row],[New Top Task Flag]],ISBLANK(tblDetailedChanges[[#This Row],[Top Task End Date]])))</f>
        <v>1</v>
      </c>
      <c r="AA11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6" s="30" t="b">
        <f>NOT(AND(OR(tblDetailedChanges[[#This Row],[New Top Task Flag]],tblDetailedChanges[[#This Row],[New Sub Task Flag]]),ISBLANK(tblDetailedChanges[[#This Row],[Sub Task Name]])))</f>
        <v>1</v>
      </c>
      <c r="AC116" s="30" t="b">
        <f>TRUE</f>
        <v>1</v>
      </c>
      <c r="AD11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7" spans="3:31" x14ac:dyDescent="0.25">
      <c r="C117" s="29" t="str">
        <f>IF(tblDetailedChanges[[#This Row],[Dep''t Code]]="","",VLOOKUP(tblDetailedChanges[[#This Row],[Dep''t Code]],Table1[],2,0))</f>
        <v/>
      </c>
      <c r="M117" s="38"/>
      <c r="N117" s="38"/>
      <c r="O117" s="33"/>
      <c r="P117" s="39"/>
      <c r="Q117" s="30" t="b">
        <f>tblDetailedChanges[[#This Row],[Change]]=LOOKUPS!$K$2</f>
        <v>0</v>
      </c>
      <c r="R117" s="30" t="b">
        <f>tblDetailedChanges[[#This Row],[Change]]=LOOKUPS!$K$3</f>
        <v>0</v>
      </c>
      <c r="S117" s="30" t="b">
        <f>tblDetailedChanges[[#This Row],[Change]]=LOOKUPS!$K$4</f>
        <v>0</v>
      </c>
      <c r="T117" s="30" t="b">
        <f>NOT(AND(tblDetailedChanges[[#This Row],[New Top Task Flag]],ISBLANK(tblDetailedChanges[[#This Row],[Dep''t Code]])))</f>
        <v>1</v>
      </c>
      <c r="U11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7" s="30" t="b">
        <f>NOT(AND(tblDetailedChanges[[#This Row],[New Top Task Flag]],ISBLANK(tblDetailedChanges[[#This Row],[Top Task Name]])))</f>
        <v>1</v>
      </c>
      <c r="W117" s="30" t="b">
        <f>NOT(AND(tblDetailedChanges[[#This Row],[New Top Task Flag]],ISBLANK(tblDetailedChanges[[#This Row],[Top Task Manager]])))</f>
        <v>1</v>
      </c>
      <c r="X117" s="30" t="b">
        <f>NOT(AND(tblDetailedChanges[[#This Row],[New Top Task Flag]],ISBLANK(tblDetailedChanges[[#This Row],[Requisition Approver]])))</f>
        <v>1</v>
      </c>
      <c r="Y117" s="30" t="b">
        <f>NOT(AND(tblDetailedChanges[[#This Row],[New Top Task Flag]],ISBLANK(tblDetailedChanges[[#This Row],[Top Task Start Date]])))</f>
        <v>1</v>
      </c>
      <c r="Z117" s="30" t="b">
        <f>NOT(AND(tblDetailedChanges[[#This Row],[New Top Task Flag]],ISBLANK(tblDetailedChanges[[#This Row],[Top Task End Date]])))</f>
        <v>1</v>
      </c>
      <c r="AA11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7" s="30" t="b">
        <f>NOT(AND(OR(tblDetailedChanges[[#This Row],[New Top Task Flag]],tblDetailedChanges[[#This Row],[New Sub Task Flag]]),ISBLANK(tblDetailedChanges[[#This Row],[Sub Task Name]])))</f>
        <v>1</v>
      </c>
      <c r="AC117" s="30" t="b">
        <f>TRUE</f>
        <v>1</v>
      </c>
      <c r="AD11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8" spans="3:31" x14ac:dyDescent="0.25">
      <c r="C118" s="29" t="str">
        <f>IF(tblDetailedChanges[[#This Row],[Dep''t Code]]="","",VLOOKUP(tblDetailedChanges[[#This Row],[Dep''t Code]],Table1[],2,0))</f>
        <v/>
      </c>
      <c r="M118" s="38"/>
      <c r="N118" s="38"/>
      <c r="O118" s="33"/>
      <c r="P118" s="39"/>
      <c r="Q118" s="30" t="b">
        <f>tblDetailedChanges[[#This Row],[Change]]=LOOKUPS!$K$2</f>
        <v>0</v>
      </c>
      <c r="R118" s="30" t="b">
        <f>tblDetailedChanges[[#This Row],[Change]]=LOOKUPS!$K$3</f>
        <v>0</v>
      </c>
      <c r="S118" s="30" t="b">
        <f>tblDetailedChanges[[#This Row],[Change]]=LOOKUPS!$K$4</f>
        <v>0</v>
      </c>
      <c r="T118" s="30" t="b">
        <f>NOT(AND(tblDetailedChanges[[#This Row],[New Top Task Flag]],ISBLANK(tblDetailedChanges[[#This Row],[Dep''t Code]])))</f>
        <v>1</v>
      </c>
      <c r="U11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8" s="30" t="b">
        <f>NOT(AND(tblDetailedChanges[[#This Row],[New Top Task Flag]],ISBLANK(tblDetailedChanges[[#This Row],[Top Task Name]])))</f>
        <v>1</v>
      </c>
      <c r="W118" s="30" t="b">
        <f>NOT(AND(tblDetailedChanges[[#This Row],[New Top Task Flag]],ISBLANK(tblDetailedChanges[[#This Row],[Top Task Manager]])))</f>
        <v>1</v>
      </c>
      <c r="X118" s="30" t="b">
        <f>NOT(AND(tblDetailedChanges[[#This Row],[New Top Task Flag]],ISBLANK(tblDetailedChanges[[#This Row],[Requisition Approver]])))</f>
        <v>1</v>
      </c>
      <c r="Y118" s="30" t="b">
        <f>NOT(AND(tblDetailedChanges[[#This Row],[New Top Task Flag]],ISBLANK(tblDetailedChanges[[#This Row],[Top Task Start Date]])))</f>
        <v>1</v>
      </c>
      <c r="Z118" s="30" t="b">
        <f>NOT(AND(tblDetailedChanges[[#This Row],[New Top Task Flag]],ISBLANK(tblDetailedChanges[[#This Row],[Top Task End Date]])))</f>
        <v>1</v>
      </c>
      <c r="AA11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8" s="30" t="b">
        <f>NOT(AND(OR(tblDetailedChanges[[#This Row],[New Top Task Flag]],tblDetailedChanges[[#This Row],[New Sub Task Flag]]),ISBLANK(tblDetailedChanges[[#This Row],[Sub Task Name]])))</f>
        <v>1</v>
      </c>
      <c r="AC118" s="30" t="b">
        <f>TRUE</f>
        <v>1</v>
      </c>
      <c r="AD11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19" spans="3:31" x14ac:dyDescent="0.25">
      <c r="C119" s="29" t="str">
        <f>IF(tblDetailedChanges[[#This Row],[Dep''t Code]]="","",VLOOKUP(tblDetailedChanges[[#This Row],[Dep''t Code]],Table1[],2,0))</f>
        <v/>
      </c>
      <c r="M119" s="38"/>
      <c r="N119" s="38"/>
      <c r="O119" s="33"/>
      <c r="P119" s="39"/>
      <c r="Q119" s="30" t="b">
        <f>tblDetailedChanges[[#This Row],[Change]]=LOOKUPS!$K$2</f>
        <v>0</v>
      </c>
      <c r="R119" s="30" t="b">
        <f>tblDetailedChanges[[#This Row],[Change]]=LOOKUPS!$K$3</f>
        <v>0</v>
      </c>
      <c r="S119" s="30" t="b">
        <f>tblDetailedChanges[[#This Row],[Change]]=LOOKUPS!$K$4</f>
        <v>0</v>
      </c>
      <c r="T119" s="30" t="b">
        <f>NOT(AND(tblDetailedChanges[[#This Row],[New Top Task Flag]],ISBLANK(tblDetailedChanges[[#This Row],[Dep''t Code]])))</f>
        <v>1</v>
      </c>
      <c r="U11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19" s="30" t="b">
        <f>NOT(AND(tblDetailedChanges[[#This Row],[New Top Task Flag]],ISBLANK(tblDetailedChanges[[#This Row],[Top Task Name]])))</f>
        <v>1</v>
      </c>
      <c r="W119" s="30" t="b">
        <f>NOT(AND(tblDetailedChanges[[#This Row],[New Top Task Flag]],ISBLANK(tblDetailedChanges[[#This Row],[Top Task Manager]])))</f>
        <v>1</v>
      </c>
      <c r="X119" s="30" t="b">
        <f>NOT(AND(tblDetailedChanges[[#This Row],[New Top Task Flag]],ISBLANK(tblDetailedChanges[[#This Row],[Requisition Approver]])))</f>
        <v>1</v>
      </c>
      <c r="Y119" s="30" t="b">
        <f>NOT(AND(tblDetailedChanges[[#This Row],[New Top Task Flag]],ISBLANK(tblDetailedChanges[[#This Row],[Top Task Start Date]])))</f>
        <v>1</v>
      </c>
      <c r="Z119" s="30" t="b">
        <f>NOT(AND(tblDetailedChanges[[#This Row],[New Top Task Flag]],ISBLANK(tblDetailedChanges[[#This Row],[Top Task End Date]])))</f>
        <v>1</v>
      </c>
      <c r="AA11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19" s="30" t="b">
        <f>NOT(AND(OR(tblDetailedChanges[[#This Row],[New Top Task Flag]],tblDetailedChanges[[#This Row],[New Sub Task Flag]]),ISBLANK(tblDetailedChanges[[#This Row],[Sub Task Name]])))</f>
        <v>1</v>
      </c>
      <c r="AC119" s="30" t="b">
        <f>TRUE</f>
        <v>1</v>
      </c>
      <c r="AD11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1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0" spans="3:31" x14ac:dyDescent="0.25">
      <c r="C120" s="29" t="str">
        <f>IF(tblDetailedChanges[[#This Row],[Dep''t Code]]="","",VLOOKUP(tblDetailedChanges[[#This Row],[Dep''t Code]],Table1[],2,0))</f>
        <v/>
      </c>
      <c r="M120" s="38"/>
      <c r="N120" s="38"/>
      <c r="O120" s="33"/>
      <c r="P120" s="39"/>
      <c r="Q120" s="30" t="b">
        <f>tblDetailedChanges[[#This Row],[Change]]=LOOKUPS!$K$2</f>
        <v>0</v>
      </c>
      <c r="R120" s="30" t="b">
        <f>tblDetailedChanges[[#This Row],[Change]]=LOOKUPS!$K$3</f>
        <v>0</v>
      </c>
      <c r="S120" s="30" t="b">
        <f>tblDetailedChanges[[#This Row],[Change]]=LOOKUPS!$K$4</f>
        <v>0</v>
      </c>
      <c r="T120" s="30" t="b">
        <f>NOT(AND(tblDetailedChanges[[#This Row],[New Top Task Flag]],ISBLANK(tblDetailedChanges[[#This Row],[Dep''t Code]])))</f>
        <v>1</v>
      </c>
      <c r="U12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0" s="30" t="b">
        <f>NOT(AND(tblDetailedChanges[[#This Row],[New Top Task Flag]],ISBLANK(tblDetailedChanges[[#This Row],[Top Task Name]])))</f>
        <v>1</v>
      </c>
      <c r="W120" s="30" t="b">
        <f>NOT(AND(tblDetailedChanges[[#This Row],[New Top Task Flag]],ISBLANK(tblDetailedChanges[[#This Row],[Top Task Manager]])))</f>
        <v>1</v>
      </c>
      <c r="X120" s="30" t="b">
        <f>NOT(AND(tblDetailedChanges[[#This Row],[New Top Task Flag]],ISBLANK(tblDetailedChanges[[#This Row],[Requisition Approver]])))</f>
        <v>1</v>
      </c>
      <c r="Y120" s="30" t="b">
        <f>NOT(AND(tblDetailedChanges[[#This Row],[New Top Task Flag]],ISBLANK(tblDetailedChanges[[#This Row],[Top Task Start Date]])))</f>
        <v>1</v>
      </c>
      <c r="Z120" s="30" t="b">
        <f>NOT(AND(tblDetailedChanges[[#This Row],[New Top Task Flag]],ISBLANK(tblDetailedChanges[[#This Row],[Top Task End Date]])))</f>
        <v>1</v>
      </c>
      <c r="AA12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0" s="30" t="b">
        <f>NOT(AND(OR(tblDetailedChanges[[#This Row],[New Top Task Flag]],tblDetailedChanges[[#This Row],[New Sub Task Flag]]),ISBLANK(tblDetailedChanges[[#This Row],[Sub Task Name]])))</f>
        <v>1</v>
      </c>
      <c r="AC120" s="30" t="b">
        <f>TRUE</f>
        <v>1</v>
      </c>
      <c r="AD12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1" spans="3:31" x14ac:dyDescent="0.25">
      <c r="C121" s="29" t="str">
        <f>IF(tblDetailedChanges[[#This Row],[Dep''t Code]]="","",VLOOKUP(tblDetailedChanges[[#This Row],[Dep''t Code]],Table1[],2,0))</f>
        <v/>
      </c>
      <c r="M121" s="38"/>
      <c r="N121" s="38"/>
      <c r="O121" s="33"/>
      <c r="P121" s="39"/>
      <c r="Q121" s="30" t="b">
        <f>tblDetailedChanges[[#This Row],[Change]]=LOOKUPS!$K$2</f>
        <v>0</v>
      </c>
      <c r="R121" s="30" t="b">
        <f>tblDetailedChanges[[#This Row],[Change]]=LOOKUPS!$K$3</f>
        <v>0</v>
      </c>
      <c r="S121" s="30" t="b">
        <f>tblDetailedChanges[[#This Row],[Change]]=LOOKUPS!$K$4</f>
        <v>0</v>
      </c>
      <c r="T121" s="30" t="b">
        <f>NOT(AND(tblDetailedChanges[[#This Row],[New Top Task Flag]],ISBLANK(tblDetailedChanges[[#This Row],[Dep''t Code]])))</f>
        <v>1</v>
      </c>
      <c r="U12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1" s="30" t="b">
        <f>NOT(AND(tblDetailedChanges[[#This Row],[New Top Task Flag]],ISBLANK(tblDetailedChanges[[#This Row],[Top Task Name]])))</f>
        <v>1</v>
      </c>
      <c r="W121" s="30" t="b">
        <f>NOT(AND(tblDetailedChanges[[#This Row],[New Top Task Flag]],ISBLANK(tblDetailedChanges[[#This Row],[Top Task Manager]])))</f>
        <v>1</v>
      </c>
      <c r="X121" s="30" t="b">
        <f>NOT(AND(tblDetailedChanges[[#This Row],[New Top Task Flag]],ISBLANK(tblDetailedChanges[[#This Row],[Requisition Approver]])))</f>
        <v>1</v>
      </c>
      <c r="Y121" s="30" t="b">
        <f>NOT(AND(tblDetailedChanges[[#This Row],[New Top Task Flag]],ISBLANK(tblDetailedChanges[[#This Row],[Top Task Start Date]])))</f>
        <v>1</v>
      </c>
      <c r="Z121" s="30" t="b">
        <f>NOT(AND(tblDetailedChanges[[#This Row],[New Top Task Flag]],ISBLANK(tblDetailedChanges[[#This Row],[Top Task End Date]])))</f>
        <v>1</v>
      </c>
      <c r="AA12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1" s="30" t="b">
        <f>NOT(AND(OR(tblDetailedChanges[[#This Row],[New Top Task Flag]],tblDetailedChanges[[#This Row],[New Sub Task Flag]]),ISBLANK(tblDetailedChanges[[#This Row],[Sub Task Name]])))</f>
        <v>1</v>
      </c>
      <c r="AC121" s="30" t="b">
        <f>TRUE</f>
        <v>1</v>
      </c>
      <c r="AD12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2" spans="3:31" x14ac:dyDescent="0.25">
      <c r="C122" s="29" t="str">
        <f>IF(tblDetailedChanges[[#This Row],[Dep''t Code]]="","",VLOOKUP(tblDetailedChanges[[#This Row],[Dep''t Code]],Table1[],2,0))</f>
        <v/>
      </c>
      <c r="M122" s="38"/>
      <c r="N122" s="38"/>
      <c r="O122" s="33"/>
      <c r="P122" s="39"/>
      <c r="Q122" s="30" t="b">
        <f>tblDetailedChanges[[#This Row],[Change]]=LOOKUPS!$K$2</f>
        <v>0</v>
      </c>
      <c r="R122" s="30" t="b">
        <f>tblDetailedChanges[[#This Row],[Change]]=LOOKUPS!$K$3</f>
        <v>0</v>
      </c>
      <c r="S122" s="30" t="b">
        <f>tblDetailedChanges[[#This Row],[Change]]=LOOKUPS!$K$4</f>
        <v>0</v>
      </c>
      <c r="T122" s="30" t="b">
        <f>NOT(AND(tblDetailedChanges[[#This Row],[New Top Task Flag]],ISBLANK(tblDetailedChanges[[#This Row],[Dep''t Code]])))</f>
        <v>1</v>
      </c>
      <c r="U12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2" s="30" t="b">
        <f>NOT(AND(tblDetailedChanges[[#This Row],[New Top Task Flag]],ISBLANK(tblDetailedChanges[[#This Row],[Top Task Name]])))</f>
        <v>1</v>
      </c>
      <c r="W122" s="30" t="b">
        <f>NOT(AND(tblDetailedChanges[[#This Row],[New Top Task Flag]],ISBLANK(tblDetailedChanges[[#This Row],[Top Task Manager]])))</f>
        <v>1</v>
      </c>
      <c r="X122" s="30" t="b">
        <f>NOT(AND(tblDetailedChanges[[#This Row],[New Top Task Flag]],ISBLANK(tblDetailedChanges[[#This Row],[Requisition Approver]])))</f>
        <v>1</v>
      </c>
      <c r="Y122" s="30" t="b">
        <f>NOT(AND(tblDetailedChanges[[#This Row],[New Top Task Flag]],ISBLANK(tblDetailedChanges[[#This Row],[Top Task Start Date]])))</f>
        <v>1</v>
      </c>
      <c r="Z122" s="30" t="b">
        <f>NOT(AND(tblDetailedChanges[[#This Row],[New Top Task Flag]],ISBLANK(tblDetailedChanges[[#This Row],[Top Task End Date]])))</f>
        <v>1</v>
      </c>
      <c r="AA12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2" s="30" t="b">
        <f>NOT(AND(OR(tblDetailedChanges[[#This Row],[New Top Task Flag]],tblDetailedChanges[[#This Row],[New Sub Task Flag]]),ISBLANK(tblDetailedChanges[[#This Row],[Sub Task Name]])))</f>
        <v>1</v>
      </c>
      <c r="AC122" s="30" t="b">
        <f>TRUE</f>
        <v>1</v>
      </c>
      <c r="AD12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3" spans="3:31" x14ac:dyDescent="0.25">
      <c r="C123" s="29" t="str">
        <f>IF(tblDetailedChanges[[#This Row],[Dep''t Code]]="","",VLOOKUP(tblDetailedChanges[[#This Row],[Dep''t Code]],Table1[],2,0))</f>
        <v/>
      </c>
      <c r="M123" s="38"/>
      <c r="N123" s="38"/>
      <c r="O123" s="33"/>
      <c r="P123" s="39"/>
      <c r="Q123" s="30" t="b">
        <f>tblDetailedChanges[[#This Row],[Change]]=LOOKUPS!$K$2</f>
        <v>0</v>
      </c>
      <c r="R123" s="30" t="b">
        <f>tblDetailedChanges[[#This Row],[Change]]=LOOKUPS!$K$3</f>
        <v>0</v>
      </c>
      <c r="S123" s="30" t="b">
        <f>tblDetailedChanges[[#This Row],[Change]]=LOOKUPS!$K$4</f>
        <v>0</v>
      </c>
      <c r="T123" s="30" t="b">
        <f>NOT(AND(tblDetailedChanges[[#This Row],[New Top Task Flag]],ISBLANK(tblDetailedChanges[[#This Row],[Dep''t Code]])))</f>
        <v>1</v>
      </c>
      <c r="U12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3" s="30" t="b">
        <f>NOT(AND(tblDetailedChanges[[#This Row],[New Top Task Flag]],ISBLANK(tblDetailedChanges[[#This Row],[Top Task Name]])))</f>
        <v>1</v>
      </c>
      <c r="W123" s="30" t="b">
        <f>NOT(AND(tblDetailedChanges[[#This Row],[New Top Task Flag]],ISBLANK(tblDetailedChanges[[#This Row],[Top Task Manager]])))</f>
        <v>1</v>
      </c>
      <c r="X123" s="30" t="b">
        <f>NOT(AND(tblDetailedChanges[[#This Row],[New Top Task Flag]],ISBLANK(tblDetailedChanges[[#This Row],[Requisition Approver]])))</f>
        <v>1</v>
      </c>
      <c r="Y123" s="30" t="b">
        <f>NOT(AND(tblDetailedChanges[[#This Row],[New Top Task Flag]],ISBLANK(tblDetailedChanges[[#This Row],[Top Task Start Date]])))</f>
        <v>1</v>
      </c>
      <c r="Z123" s="30" t="b">
        <f>NOT(AND(tblDetailedChanges[[#This Row],[New Top Task Flag]],ISBLANK(tblDetailedChanges[[#This Row],[Top Task End Date]])))</f>
        <v>1</v>
      </c>
      <c r="AA12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3" s="30" t="b">
        <f>NOT(AND(OR(tblDetailedChanges[[#This Row],[New Top Task Flag]],tblDetailedChanges[[#This Row],[New Sub Task Flag]]),ISBLANK(tblDetailedChanges[[#This Row],[Sub Task Name]])))</f>
        <v>1</v>
      </c>
      <c r="AC123" s="30" t="b">
        <f>TRUE</f>
        <v>1</v>
      </c>
      <c r="AD12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4" spans="3:31" x14ac:dyDescent="0.25">
      <c r="C124" s="29" t="str">
        <f>IF(tblDetailedChanges[[#This Row],[Dep''t Code]]="","",VLOOKUP(tblDetailedChanges[[#This Row],[Dep''t Code]],Table1[],2,0))</f>
        <v/>
      </c>
      <c r="M124" s="38"/>
      <c r="N124" s="38"/>
      <c r="O124" s="33"/>
      <c r="P124" s="39"/>
      <c r="Q124" s="30" t="b">
        <f>tblDetailedChanges[[#This Row],[Change]]=LOOKUPS!$K$2</f>
        <v>0</v>
      </c>
      <c r="R124" s="30" t="b">
        <f>tblDetailedChanges[[#This Row],[Change]]=LOOKUPS!$K$3</f>
        <v>0</v>
      </c>
      <c r="S124" s="30" t="b">
        <f>tblDetailedChanges[[#This Row],[Change]]=LOOKUPS!$K$4</f>
        <v>0</v>
      </c>
      <c r="T124" s="30" t="b">
        <f>NOT(AND(tblDetailedChanges[[#This Row],[New Top Task Flag]],ISBLANK(tblDetailedChanges[[#This Row],[Dep''t Code]])))</f>
        <v>1</v>
      </c>
      <c r="U12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4" s="30" t="b">
        <f>NOT(AND(tblDetailedChanges[[#This Row],[New Top Task Flag]],ISBLANK(tblDetailedChanges[[#This Row],[Top Task Name]])))</f>
        <v>1</v>
      </c>
      <c r="W124" s="30" t="b">
        <f>NOT(AND(tblDetailedChanges[[#This Row],[New Top Task Flag]],ISBLANK(tblDetailedChanges[[#This Row],[Top Task Manager]])))</f>
        <v>1</v>
      </c>
      <c r="X124" s="30" t="b">
        <f>NOT(AND(tblDetailedChanges[[#This Row],[New Top Task Flag]],ISBLANK(tblDetailedChanges[[#This Row],[Requisition Approver]])))</f>
        <v>1</v>
      </c>
      <c r="Y124" s="30" t="b">
        <f>NOT(AND(tblDetailedChanges[[#This Row],[New Top Task Flag]],ISBLANK(tblDetailedChanges[[#This Row],[Top Task Start Date]])))</f>
        <v>1</v>
      </c>
      <c r="Z124" s="30" t="b">
        <f>NOT(AND(tblDetailedChanges[[#This Row],[New Top Task Flag]],ISBLANK(tblDetailedChanges[[#This Row],[Top Task End Date]])))</f>
        <v>1</v>
      </c>
      <c r="AA12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4" s="30" t="b">
        <f>NOT(AND(OR(tblDetailedChanges[[#This Row],[New Top Task Flag]],tblDetailedChanges[[#This Row],[New Sub Task Flag]]),ISBLANK(tblDetailedChanges[[#This Row],[Sub Task Name]])))</f>
        <v>1</v>
      </c>
      <c r="AC124" s="30" t="b">
        <f>TRUE</f>
        <v>1</v>
      </c>
      <c r="AD12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5" spans="3:31" x14ac:dyDescent="0.25">
      <c r="C125" s="29" t="str">
        <f>IF(tblDetailedChanges[[#This Row],[Dep''t Code]]="","",VLOOKUP(tblDetailedChanges[[#This Row],[Dep''t Code]],Table1[],2,0))</f>
        <v/>
      </c>
      <c r="M125" s="38"/>
      <c r="N125" s="38"/>
      <c r="O125" s="33"/>
      <c r="P125" s="39"/>
      <c r="Q125" s="30" t="b">
        <f>tblDetailedChanges[[#This Row],[Change]]=LOOKUPS!$K$2</f>
        <v>0</v>
      </c>
      <c r="R125" s="30" t="b">
        <f>tblDetailedChanges[[#This Row],[Change]]=LOOKUPS!$K$3</f>
        <v>0</v>
      </c>
      <c r="S125" s="30" t="b">
        <f>tblDetailedChanges[[#This Row],[Change]]=LOOKUPS!$K$4</f>
        <v>0</v>
      </c>
      <c r="T125" s="30" t="b">
        <f>NOT(AND(tblDetailedChanges[[#This Row],[New Top Task Flag]],ISBLANK(tblDetailedChanges[[#This Row],[Dep''t Code]])))</f>
        <v>1</v>
      </c>
      <c r="U12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5" s="30" t="b">
        <f>NOT(AND(tblDetailedChanges[[#This Row],[New Top Task Flag]],ISBLANK(tblDetailedChanges[[#This Row],[Top Task Name]])))</f>
        <v>1</v>
      </c>
      <c r="W125" s="30" t="b">
        <f>NOT(AND(tblDetailedChanges[[#This Row],[New Top Task Flag]],ISBLANK(tblDetailedChanges[[#This Row],[Top Task Manager]])))</f>
        <v>1</v>
      </c>
      <c r="X125" s="30" t="b">
        <f>NOT(AND(tblDetailedChanges[[#This Row],[New Top Task Flag]],ISBLANK(tblDetailedChanges[[#This Row],[Requisition Approver]])))</f>
        <v>1</v>
      </c>
      <c r="Y125" s="30" t="b">
        <f>NOT(AND(tblDetailedChanges[[#This Row],[New Top Task Flag]],ISBLANK(tblDetailedChanges[[#This Row],[Top Task Start Date]])))</f>
        <v>1</v>
      </c>
      <c r="Z125" s="30" t="b">
        <f>NOT(AND(tblDetailedChanges[[#This Row],[New Top Task Flag]],ISBLANK(tblDetailedChanges[[#This Row],[Top Task End Date]])))</f>
        <v>1</v>
      </c>
      <c r="AA12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5" s="30" t="b">
        <f>NOT(AND(OR(tblDetailedChanges[[#This Row],[New Top Task Flag]],tblDetailedChanges[[#This Row],[New Sub Task Flag]]),ISBLANK(tblDetailedChanges[[#This Row],[Sub Task Name]])))</f>
        <v>1</v>
      </c>
      <c r="AC125" s="30" t="b">
        <f>TRUE</f>
        <v>1</v>
      </c>
      <c r="AD12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6" spans="3:31" x14ac:dyDescent="0.25">
      <c r="C126" s="29" t="str">
        <f>IF(tblDetailedChanges[[#This Row],[Dep''t Code]]="","",VLOOKUP(tblDetailedChanges[[#This Row],[Dep''t Code]],Table1[],2,0))</f>
        <v/>
      </c>
      <c r="M126" s="38"/>
      <c r="N126" s="38"/>
      <c r="O126" s="33"/>
      <c r="P126" s="39"/>
      <c r="Q126" s="30" t="b">
        <f>tblDetailedChanges[[#This Row],[Change]]=LOOKUPS!$K$2</f>
        <v>0</v>
      </c>
      <c r="R126" s="30" t="b">
        <f>tblDetailedChanges[[#This Row],[Change]]=LOOKUPS!$K$3</f>
        <v>0</v>
      </c>
      <c r="S126" s="30" t="b">
        <f>tblDetailedChanges[[#This Row],[Change]]=LOOKUPS!$K$4</f>
        <v>0</v>
      </c>
      <c r="T126" s="30" t="b">
        <f>NOT(AND(tblDetailedChanges[[#This Row],[New Top Task Flag]],ISBLANK(tblDetailedChanges[[#This Row],[Dep''t Code]])))</f>
        <v>1</v>
      </c>
      <c r="U12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6" s="30" t="b">
        <f>NOT(AND(tblDetailedChanges[[#This Row],[New Top Task Flag]],ISBLANK(tblDetailedChanges[[#This Row],[Top Task Name]])))</f>
        <v>1</v>
      </c>
      <c r="W126" s="30" t="b">
        <f>NOT(AND(tblDetailedChanges[[#This Row],[New Top Task Flag]],ISBLANK(tblDetailedChanges[[#This Row],[Top Task Manager]])))</f>
        <v>1</v>
      </c>
      <c r="X126" s="30" t="b">
        <f>NOT(AND(tblDetailedChanges[[#This Row],[New Top Task Flag]],ISBLANK(tblDetailedChanges[[#This Row],[Requisition Approver]])))</f>
        <v>1</v>
      </c>
      <c r="Y126" s="30" t="b">
        <f>NOT(AND(tblDetailedChanges[[#This Row],[New Top Task Flag]],ISBLANK(tblDetailedChanges[[#This Row],[Top Task Start Date]])))</f>
        <v>1</v>
      </c>
      <c r="Z126" s="30" t="b">
        <f>NOT(AND(tblDetailedChanges[[#This Row],[New Top Task Flag]],ISBLANK(tblDetailedChanges[[#This Row],[Top Task End Date]])))</f>
        <v>1</v>
      </c>
      <c r="AA12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6" s="30" t="b">
        <f>NOT(AND(OR(tblDetailedChanges[[#This Row],[New Top Task Flag]],tblDetailedChanges[[#This Row],[New Sub Task Flag]]),ISBLANK(tblDetailedChanges[[#This Row],[Sub Task Name]])))</f>
        <v>1</v>
      </c>
      <c r="AC126" s="30" t="b">
        <f>TRUE</f>
        <v>1</v>
      </c>
      <c r="AD12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7" spans="3:31" x14ac:dyDescent="0.25">
      <c r="C127" s="29" t="str">
        <f>IF(tblDetailedChanges[[#This Row],[Dep''t Code]]="","",VLOOKUP(tblDetailedChanges[[#This Row],[Dep''t Code]],Table1[],2,0))</f>
        <v/>
      </c>
      <c r="M127" s="38"/>
      <c r="N127" s="38"/>
      <c r="O127" s="33"/>
      <c r="P127" s="39"/>
      <c r="Q127" s="30" t="b">
        <f>tblDetailedChanges[[#This Row],[Change]]=LOOKUPS!$K$2</f>
        <v>0</v>
      </c>
      <c r="R127" s="30" t="b">
        <f>tblDetailedChanges[[#This Row],[Change]]=LOOKUPS!$K$3</f>
        <v>0</v>
      </c>
      <c r="S127" s="30" t="b">
        <f>tblDetailedChanges[[#This Row],[Change]]=LOOKUPS!$K$4</f>
        <v>0</v>
      </c>
      <c r="T127" s="30" t="b">
        <f>NOT(AND(tblDetailedChanges[[#This Row],[New Top Task Flag]],ISBLANK(tblDetailedChanges[[#This Row],[Dep''t Code]])))</f>
        <v>1</v>
      </c>
      <c r="U12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7" s="30" t="b">
        <f>NOT(AND(tblDetailedChanges[[#This Row],[New Top Task Flag]],ISBLANK(tblDetailedChanges[[#This Row],[Top Task Name]])))</f>
        <v>1</v>
      </c>
      <c r="W127" s="30" t="b">
        <f>NOT(AND(tblDetailedChanges[[#This Row],[New Top Task Flag]],ISBLANK(tblDetailedChanges[[#This Row],[Top Task Manager]])))</f>
        <v>1</v>
      </c>
      <c r="X127" s="30" t="b">
        <f>NOT(AND(tblDetailedChanges[[#This Row],[New Top Task Flag]],ISBLANK(tblDetailedChanges[[#This Row],[Requisition Approver]])))</f>
        <v>1</v>
      </c>
      <c r="Y127" s="30" t="b">
        <f>NOT(AND(tblDetailedChanges[[#This Row],[New Top Task Flag]],ISBLANK(tblDetailedChanges[[#This Row],[Top Task Start Date]])))</f>
        <v>1</v>
      </c>
      <c r="Z127" s="30" t="b">
        <f>NOT(AND(tblDetailedChanges[[#This Row],[New Top Task Flag]],ISBLANK(tblDetailedChanges[[#This Row],[Top Task End Date]])))</f>
        <v>1</v>
      </c>
      <c r="AA12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7" s="30" t="b">
        <f>NOT(AND(OR(tblDetailedChanges[[#This Row],[New Top Task Flag]],tblDetailedChanges[[#This Row],[New Sub Task Flag]]),ISBLANK(tblDetailedChanges[[#This Row],[Sub Task Name]])))</f>
        <v>1</v>
      </c>
      <c r="AC127" s="30" t="b">
        <f>TRUE</f>
        <v>1</v>
      </c>
      <c r="AD12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8" spans="3:31" x14ac:dyDescent="0.25">
      <c r="C128" s="29" t="str">
        <f>IF(tblDetailedChanges[[#This Row],[Dep''t Code]]="","",VLOOKUP(tblDetailedChanges[[#This Row],[Dep''t Code]],Table1[],2,0))</f>
        <v/>
      </c>
      <c r="M128" s="38"/>
      <c r="N128" s="38"/>
      <c r="O128" s="33"/>
      <c r="P128" s="39"/>
      <c r="Q128" s="30" t="b">
        <f>tblDetailedChanges[[#This Row],[Change]]=LOOKUPS!$K$2</f>
        <v>0</v>
      </c>
      <c r="R128" s="30" t="b">
        <f>tblDetailedChanges[[#This Row],[Change]]=LOOKUPS!$K$3</f>
        <v>0</v>
      </c>
      <c r="S128" s="30" t="b">
        <f>tblDetailedChanges[[#This Row],[Change]]=LOOKUPS!$K$4</f>
        <v>0</v>
      </c>
      <c r="T128" s="30" t="b">
        <f>NOT(AND(tblDetailedChanges[[#This Row],[New Top Task Flag]],ISBLANK(tblDetailedChanges[[#This Row],[Dep''t Code]])))</f>
        <v>1</v>
      </c>
      <c r="U12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8" s="30" t="b">
        <f>NOT(AND(tblDetailedChanges[[#This Row],[New Top Task Flag]],ISBLANK(tblDetailedChanges[[#This Row],[Top Task Name]])))</f>
        <v>1</v>
      </c>
      <c r="W128" s="30" t="b">
        <f>NOT(AND(tblDetailedChanges[[#This Row],[New Top Task Flag]],ISBLANK(tblDetailedChanges[[#This Row],[Top Task Manager]])))</f>
        <v>1</v>
      </c>
      <c r="X128" s="30" t="b">
        <f>NOT(AND(tblDetailedChanges[[#This Row],[New Top Task Flag]],ISBLANK(tblDetailedChanges[[#This Row],[Requisition Approver]])))</f>
        <v>1</v>
      </c>
      <c r="Y128" s="30" t="b">
        <f>NOT(AND(tblDetailedChanges[[#This Row],[New Top Task Flag]],ISBLANK(tblDetailedChanges[[#This Row],[Top Task Start Date]])))</f>
        <v>1</v>
      </c>
      <c r="Z128" s="30" t="b">
        <f>NOT(AND(tblDetailedChanges[[#This Row],[New Top Task Flag]],ISBLANK(tblDetailedChanges[[#This Row],[Top Task End Date]])))</f>
        <v>1</v>
      </c>
      <c r="AA12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8" s="30" t="b">
        <f>NOT(AND(OR(tblDetailedChanges[[#This Row],[New Top Task Flag]],tblDetailedChanges[[#This Row],[New Sub Task Flag]]),ISBLANK(tblDetailedChanges[[#This Row],[Sub Task Name]])))</f>
        <v>1</v>
      </c>
      <c r="AC128" s="30" t="b">
        <f>TRUE</f>
        <v>1</v>
      </c>
      <c r="AD12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29" spans="3:31" x14ac:dyDescent="0.25">
      <c r="C129" s="29" t="str">
        <f>IF(tblDetailedChanges[[#This Row],[Dep''t Code]]="","",VLOOKUP(tblDetailedChanges[[#This Row],[Dep''t Code]],Table1[],2,0))</f>
        <v/>
      </c>
      <c r="M129" s="38"/>
      <c r="N129" s="38"/>
      <c r="O129" s="33"/>
      <c r="P129" s="39"/>
      <c r="Q129" s="30" t="b">
        <f>tblDetailedChanges[[#This Row],[Change]]=LOOKUPS!$K$2</f>
        <v>0</v>
      </c>
      <c r="R129" s="30" t="b">
        <f>tblDetailedChanges[[#This Row],[Change]]=LOOKUPS!$K$3</f>
        <v>0</v>
      </c>
      <c r="S129" s="30" t="b">
        <f>tblDetailedChanges[[#This Row],[Change]]=LOOKUPS!$K$4</f>
        <v>0</v>
      </c>
      <c r="T129" s="30" t="b">
        <f>NOT(AND(tblDetailedChanges[[#This Row],[New Top Task Flag]],ISBLANK(tblDetailedChanges[[#This Row],[Dep''t Code]])))</f>
        <v>1</v>
      </c>
      <c r="U12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29" s="30" t="b">
        <f>NOT(AND(tblDetailedChanges[[#This Row],[New Top Task Flag]],ISBLANK(tblDetailedChanges[[#This Row],[Top Task Name]])))</f>
        <v>1</v>
      </c>
      <c r="W129" s="30" t="b">
        <f>NOT(AND(tblDetailedChanges[[#This Row],[New Top Task Flag]],ISBLANK(tblDetailedChanges[[#This Row],[Top Task Manager]])))</f>
        <v>1</v>
      </c>
      <c r="X129" s="30" t="b">
        <f>NOT(AND(tblDetailedChanges[[#This Row],[New Top Task Flag]],ISBLANK(tblDetailedChanges[[#This Row],[Requisition Approver]])))</f>
        <v>1</v>
      </c>
      <c r="Y129" s="30" t="b">
        <f>NOT(AND(tblDetailedChanges[[#This Row],[New Top Task Flag]],ISBLANK(tblDetailedChanges[[#This Row],[Top Task Start Date]])))</f>
        <v>1</v>
      </c>
      <c r="Z129" s="30" t="b">
        <f>NOT(AND(tblDetailedChanges[[#This Row],[New Top Task Flag]],ISBLANK(tblDetailedChanges[[#This Row],[Top Task End Date]])))</f>
        <v>1</v>
      </c>
      <c r="AA12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29" s="30" t="b">
        <f>NOT(AND(OR(tblDetailedChanges[[#This Row],[New Top Task Flag]],tblDetailedChanges[[#This Row],[New Sub Task Flag]]),ISBLANK(tblDetailedChanges[[#This Row],[Sub Task Name]])))</f>
        <v>1</v>
      </c>
      <c r="AC129" s="30" t="b">
        <f>TRUE</f>
        <v>1</v>
      </c>
      <c r="AD12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2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0" spans="3:31" x14ac:dyDescent="0.25">
      <c r="C130" s="29" t="str">
        <f>IF(tblDetailedChanges[[#This Row],[Dep''t Code]]="","",VLOOKUP(tblDetailedChanges[[#This Row],[Dep''t Code]],Table1[],2,0))</f>
        <v/>
      </c>
      <c r="M130" s="38"/>
      <c r="N130" s="38"/>
      <c r="O130" s="33"/>
      <c r="P130" s="39"/>
      <c r="Q130" s="30" t="b">
        <f>tblDetailedChanges[[#This Row],[Change]]=LOOKUPS!$K$2</f>
        <v>0</v>
      </c>
      <c r="R130" s="30" t="b">
        <f>tblDetailedChanges[[#This Row],[Change]]=LOOKUPS!$K$3</f>
        <v>0</v>
      </c>
      <c r="S130" s="30" t="b">
        <f>tblDetailedChanges[[#This Row],[Change]]=LOOKUPS!$K$4</f>
        <v>0</v>
      </c>
      <c r="T130" s="30" t="b">
        <f>NOT(AND(tblDetailedChanges[[#This Row],[New Top Task Flag]],ISBLANK(tblDetailedChanges[[#This Row],[Dep''t Code]])))</f>
        <v>1</v>
      </c>
      <c r="U13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0" s="30" t="b">
        <f>NOT(AND(tblDetailedChanges[[#This Row],[New Top Task Flag]],ISBLANK(tblDetailedChanges[[#This Row],[Top Task Name]])))</f>
        <v>1</v>
      </c>
      <c r="W130" s="30" t="b">
        <f>NOT(AND(tblDetailedChanges[[#This Row],[New Top Task Flag]],ISBLANK(tblDetailedChanges[[#This Row],[Top Task Manager]])))</f>
        <v>1</v>
      </c>
      <c r="X130" s="30" t="b">
        <f>NOT(AND(tblDetailedChanges[[#This Row],[New Top Task Flag]],ISBLANK(tblDetailedChanges[[#This Row],[Requisition Approver]])))</f>
        <v>1</v>
      </c>
      <c r="Y130" s="30" t="b">
        <f>NOT(AND(tblDetailedChanges[[#This Row],[New Top Task Flag]],ISBLANK(tblDetailedChanges[[#This Row],[Top Task Start Date]])))</f>
        <v>1</v>
      </c>
      <c r="Z130" s="30" t="b">
        <f>NOT(AND(tblDetailedChanges[[#This Row],[New Top Task Flag]],ISBLANK(tblDetailedChanges[[#This Row],[Top Task End Date]])))</f>
        <v>1</v>
      </c>
      <c r="AA13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0" s="30" t="b">
        <f>NOT(AND(OR(tblDetailedChanges[[#This Row],[New Top Task Flag]],tblDetailedChanges[[#This Row],[New Sub Task Flag]]),ISBLANK(tblDetailedChanges[[#This Row],[Sub Task Name]])))</f>
        <v>1</v>
      </c>
      <c r="AC130" s="30" t="b">
        <f>TRUE</f>
        <v>1</v>
      </c>
      <c r="AD13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1" spans="3:31" x14ac:dyDescent="0.25">
      <c r="C131" s="29" t="str">
        <f>IF(tblDetailedChanges[[#This Row],[Dep''t Code]]="","",VLOOKUP(tblDetailedChanges[[#This Row],[Dep''t Code]],Table1[],2,0))</f>
        <v/>
      </c>
      <c r="M131" s="38"/>
      <c r="N131" s="38"/>
      <c r="O131" s="33"/>
      <c r="P131" s="39"/>
      <c r="Q131" s="30" t="b">
        <f>tblDetailedChanges[[#This Row],[Change]]=LOOKUPS!$K$2</f>
        <v>0</v>
      </c>
      <c r="R131" s="30" t="b">
        <f>tblDetailedChanges[[#This Row],[Change]]=LOOKUPS!$K$3</f>
        <v>0</v>
      </c>
      <c r="S131" s="30" t="b">
        <f>tblDetailedChanges[[#This Row],[Change]]=LOOKUPS!$K$4</f>
        <v>0</v>
      </c>
      <c r="T131" s="30" t="b">
        <f>NOT(AND(tblDetailedChanges[[#This Row],[New Top Task Flag]],ISBLANK(tblDetailedChanges[[#This Row],[Dep''t Code]])))</f>
        <v>1</v>
      </c>
      <c r="U13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1" s="30" t="b">
        <f>NOT(AND(tblDetailedChanges[[#This Row],[New Top Task Flag]],ISBLANK(tblDetailedChanges[[#This Row],[Top Task Name]])))</f>
        <v>1</v>
      </c>
      <c r="W131" s="30" t="b">
        <f>NOT(AND(tblDetailedChanges[[#This Row],[New Top Task Flag]],ISBLANK(tblDetailedChanges[[#This Row],[Top Task Manager]])))</f>
        <v>1</v>
      </c>
      <c r="X131" s="30" t="b">
        <f>NOT(AND(tblDetailedChanges[[#This Row],[New Top Task Flag]],ISBLANK(tblDetailedChanges[[#This Row],[Requisition Approver]])))</f>
        <v>1</v>
      </c>
      <c r="Y131" s="30" t="b">
        <f>NOT(AND(tblDetailedChanges[[#This Row],[New Top Task Flag]],ISBLANK(tblDetailedChanges[[#This Row],[Top Task Start Date]])))</f>
        <v>1</v>
      </c>
      <c r="Z131" s="30" t="b">
        <f>NOT(AND(tblDetailedChanges[[#This Row],[New Top Task Flag]],ISBLANK(tblDetailedChanges[[#This Row],[Top Task End Date]])))</f>
        <v>1</v>
      </c>
      <c r="AA13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1" s="30" t="b">
        <f>NOT(AND(OR(tblDetailedChanges[[#This Row],[New Top Task Flag]],tblDetailedChanges[[#This Row],[New Sub Task Flag]]),ISBLANK(tblDetailedChanges[[#This Row],[Sub Task Name]])))</f>
        <v>1</v>
      </c>
      <c r="AC131" s="30" t="b">
        <f>TRUE</f>
        <v>1</v>
      </c>
      <c r="AD13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2" spans="3:31" x14ac:dyDescent="0.25">
      <c r="C132" s="29" t="str">
        <f>IF(tblDetailedChanges[[#This Row],[Dep''t Code]]="","",VLOOKUP(tblDetailedChanges[[#This Row],[Dep''t Code]],Table1[],2,0))</f>
        <v/>
      </c>
      <c r="M132" s="38"/>
      <c r="N132" s="38"/>
      <c r="O132" s="33"/>
      <c r="P132" s="39"/>
      <c r="Q132" s="30" t="b">
        <f>tblDetailedChanges[[#This Row],[Change]]=LOOKUPS!$K$2</f>
        <v>0</v>
      </c>
      <c r="R132" s="30" t="b">
        <f>tblDetailedChanges[[#This Row],[Change]]=LOOKUPS!$K$3</f>
        <v>0</v>
      </c>
      <c r="S132" s="30" t="b">
        <f>tblDetailedChanges[[#This Row],[Change]]=LOOKUPS!$K$4</f>
        <v>0</v>
      </c>
      <c r="T132" s="30" t="b">
        <f>NOT(AND(tblDetailedChanges[[#This Row],[New Top Task Flag]],ISBLANK(tblDetailedChanges[[#This Row],[Dep''t Code]])))</f>
        <v>1</v>
      </c>
      <c r="U13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2" s="30" t="b">
        <f>NOT(AND(tblDetailedChanges[[#This Row],[New Top Task Flag]],ISBLANK(tblDetailedChanges[[#This Row],[Top Task Name]])))</f>
        <v>1</v>
      </c>
      <c r="W132" s="30" t="b">
        <f>NOT(AND(tblDetailedChanges[[#This Row],[New Top Task Flag]],ISBLANK(tblDetailedChanges[[#This Row],[Top Task Manager]])))</f>
        <v>1</v>
      </c>
      <c r="X132" s="30" t="b">
        <f>NOT(AND(tblDetailedChanges[[#This Row],[New Top Task Flag]],ISBLANK(tblDetailedChanges[[#This Row],[Requisition Approver]])))</f>
        <v>1</v>
      </c>
      <c r="Y132" s="30" t="b">
        <f>NOT(AND(tblDetailedChanges[[#This Row],[New Top Task Flag]],ISBLANK(tblDetailedChanges[[#This Row],[Top Task Start Date]])))</f>
        <v>1</v>
      </c>
      <c r="Z132" s="30" t="b">
        <f>NOT(AND(tblDetailedChanges[[#This Row],[New Top Task Flag]],ISBLANK(tblDetailedChanges[[#This Row],[Top Task End Date]])))</f>
        <v>1</v>
      </c>
      <c r="AA13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2" s="30" t="b">
        <f>NOT(AND(OR(tblDetailedChanges[[#This Row],[New Top Task Flag]],tblDetailedChanges[[#This Row],[New Sub Task Flag]]),ISBLANK(tblDetailedChanges[[#This Row],[Sub Task Name]])))</f>
        <v>1</v>
      </c>
      <c r="AC132" s="30" t="b">
        <f>TRUE</f>
        <v>1</v>
      </c>
      <c r="AD13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3" spans="3:31" x14ac:dyDescent="0.25">
      <c r="C133" s="29" t="str">
        <f>IF(tblDetailedChanges[[#This Row],[Dep''t Code]]="","",VLOOKUP(tblDetailedChanges[[#This Row],[Dep''t Code]],Table1[],2,0))</f>
        <v/>
      </c>
      <c r="M133" s="38"/>
      <c r="N133" s="38"/>
      <c r="O133" s="33"/>
      <c r="P133" s="39"/>
      <c r="Q133" s="30" t="b">
        <f>tblDetailedChanges[[#This Row],[Change]]=LOOKUPS!$K$2</f>
        <v>0</v>
      </c>
      <c r="R133" s="30" t="b">
        <f>tblDetailedChanges[[#This Row],[Change]]=LOOKUPS!$K$3</f>
        <v>0</v>
      </c>
      <c r="S133" s="30" t="b">
        <f>tblDetailedChanges[[#This Row],[Change]]=LOOKUPS!$K$4</f>
        <v>0</v>
      </c>
      <c r="T133" s="30" t="b">
        <f>NOT(AND(tblDetailedChanges[[#This Row],[New Top Task Flag]],ISBLANK(tblDetailedChanges[[#This Row],[Dep''t Code]])))</f>
        <v>1</v>
      </c>
      <c r="U13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3" s="30" t="b">
        <f>NOT(AND(tblDetailedChanges[[#This Row],[New Top Task Flag]],ISBLANK(tblDetailedChanges[[#This Row],[Top Task Name]])))</f>
        <v>1</v>
      </c>
      <c r="W133" s="30" t="b">
        <f>NOT(AND(tblDetailedChanges[[#This Row],[New Top Task Flag]],ISBLANK(tblDetailedChanges[[#This Row],[Top Task Manager]])))</f>
        <v>1</v>
      </c>
      <c r="X133" s="30" t="b">
        <f>NOT(AND(tblDetailedChanges[[#This Row],[New Top Task Flag]],ISBLANK(tblDetailedChanges[[#This Row],[Requisition Approver]])))</f>
        <v>1</v>
      </c>
      <c r="Y133" s="30" t="b">
        <f>NOT(AND(tblDetailedChanges[[#This Row],[New Top Task Flag]],ISBLANK(tblDetailedChanges[[#This Row],[Top Task Start Date]])))</f>
        <v>1</v>
      </c>
      <c r="Z133" s="30" t="b">
        <f>NOT(AND(tblDetailedChanges[[#This Row],[New Top Task Flag]],ISBLANK(tblDetailedChanges[[#This Row],[Top Task End Date]])))</f>
        <v>1</v>
      </c>
      <c r="AA13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3" s="30" t="b">
        <f>NOT(AND(OR(tblDetailedChanges[[#This Row],[New Top Task Flag]],tblDetailedChanges[[#This Row],[New Sub Task Flag]]),ISBLANK(tblDetailedChanges[[#This Row],[Sub Task Name]])))</f>
        <v>1</v>
      </c>
      <c r="AC133" s="30" t="b">
        <f>TRUE</f>
        <v>1</v>
      </c>
      <c r="AD13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4" spans="3:31" x14ac:dyDescent="0.25">
      <c r="C134" s="29" t="str">
        <f>IF(tblDetailedChanges[[#This Row],[Dep''t Code]]="","",VLOOKUP(tblDetailedChanges[[#This Row],[Dep''t Code]],Table1[],2,0))</f>
        <v/>
      </c>
      <c r="M134" s="38"/>
      <c r="N134" s="38"/>
      <c r="O134" s="33"/>
      <c r="P134" s="39"/>
      <c r="Q134" s="30" t="b">
        <f>tblDetailedChanges[[#This Row],[Change]]=LOOKUPS!$K$2</f>
        <v>0</v>
      </c>
      <c r="R134" s="30" t="b">
        <f>tblDetailedChanges[[#This Row],[Change]]=LOOKUPS!$K$3</f>
        <v>0</v>
      </c>
      <c r="S134" s="30" t="b">
        <f>tblDetailedChanges[[#This Row],[Change]]=LOOKUPS!$K$4</f>
        <v>0</v>
      </c>
      <c r="T134" s="30" t="b">
        <f>NOT(AND(tblDetailedChanges[[#This Row],[New Top Task Flag]],ISBLANK(tblDetailedChanges[[#This Row],[Dep''t Code]])))</f>
        <v>1</v>
      </c>
      <c r="U13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4" s="30" t="b">
        <f>NOT(AND(tblDetailedChanges[[#This Row],[New Top Task Flag]],ISBLANK(tblDetailedChanges[[#This Row],[Top Task Name]])))</f>
        <v>1</v>
      </c>
      <c r="W134" s="30" t="b">
        <f>NOT(AND(tblDetailedChanges[[#This Row],[New Top Task Flag]],ISBLANK(tblDetailedChanges[[#This Row],[Top Task Manager]])))</f>
        <v>1</v>
      </c>
      <c r="X134" s="30" t="b">
        <f>NOT(AND(tblDetailedChanges[[#This Row],[New Top Task Flag]],ISBLANK(tblDetailedChanges[[#This Row],[Requisition Approver]])))</f>
        <v>1</v>
      </c>
      <c r="Y134" s="30" t="b">
        <f>NOT(AND(tblDetailedChanges[[#This Row],[New Top Task Flag]],ISBLANK(tblDetailedChanges[[#This Row],[Top Task Start Date]])))</f>
        <v>1</v>
      </c>
      <c r="Z134" s="30" t="b">
        <f>NOT(AND(tblDetailedChanges[[#This Row],[New Top Task Flag]],ISBLANK(tblDetailedChanges[[#This Row],[Top Task End Date]])))</f>
        <v>1</v>
      </c>
      <c r="AA13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4" s="30" t="b">
        <f>NOT(AND(OR(tblDetailedChanges[[#This Row],[New Top Task Flag]],tblDetailedChanges[[#This Row],[New Sub Task Flag]]),ISBLANK(tblDetailedChanges[[#This Row],[Sub Task Name]])))</f>
        <v>1</v>
      </c>
      <c r="AC134" s="30" t="b">
        <f>TRUE</f>
        <v>1</v>
      </c>
      <c r="AD13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5" spans="3:31" x14ac:dyDescent="0.25">
      <c r="C135" s="29" t="str">
        <f>IF(tblDetailedChanges[[#This Row],[Dep''t Code]]="","",VLOOKUP(tblDetailedChanges[[#This Row],[Dep''t Code]],Table1[],2,0))</f>
        <v/>
      </c>
      <c r="M135" s="38"/>
      <c r="N135" s="38"/>
      <c r="O135" s="33"/>
      <c r="P135" s="39"/>
      <c r="Q135" s="30" t="b">
        <f>tblDetailedChanges[[#This Row],[Change]]=LOOKUPS!$K$2</f>
        <v>0</v>
      </c>
      <c r="R135" s="30" t="b">
        <f>tblDetailedChanges[[#This Row],[Change]]=LOOKUPS!$K$3</f>
        <v>0</v>
      </c>
      <c r="S135" s="30" t="b">
        <f>tblDetailedChanges[[#This Row],[Change]]=LOOKUPS!$K$4</f>
        <v>0</v>
      </c>
      <c r="T135" s="30" t="b">
        <f>NOT(AND(tblDetailedChanges[[#This Row],[New Top Task Flag]],ISBLANK(tblDetailedChanges[[#This Row],[Dep''t Code]])))</f>
        <v>1</v>
      </c>
      <c r="U13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5" s="30" t="b">
        <f>NOT(AND(tblDetailedChanges[[#This Row],[New Top Task Flag]],ISBLANK(tblDetailedChanges[[#This Row],[Top Task Name]])))</f>
        <v>1</v>
      </c>
      <c r="W135" s="30" t="b">
        <f>NOT(AND(tblDetailedChanges[[#This Row],[New Top Task Flag]],ISBLANK(tblDetailedChanges[[#This Row],[Top Task Manager]])))</f>
        <v>1</v>
      </c>
      <c r="X135" s="30" t="b">
        <f>NOT(AND(tblDetailedChanges[[#This Row],[New Top Task Flag]],ISBLANK(tblDetailedChanges[[#This Row],[Requisition Approver]])))</f>
        <v>1</v>
      </c>
      <c r="Y135" s="30" t="b">
        <f>NOT(AND(tblDetailedChanges[[#This Row],[New Top Task Flag]],ISBLANK(tblDetailedChanges[[#This Row],[Top Task Start Date]])))</f>
        <v>1</v>
      </c>
      <c r="Z135" s="30" t="b">
        <f>NOT(AND(tblDetailedChanges[[#This Row],[New Top Task Flag]],ISBLANK(tblDetailedChanges[[#This Row],[Top Task End Date]])))</f>
        <v>1</v>
      </c>
      <c r="AA13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5" s="30" t="b">
        <f>NOT(AND(OR(tblDetailedChanges[[#This Row],[New Top Task Flag]],tblDetailedChanges[[#This Row],[New Sub Task Flag]]),ISBLANK(tblDetailedChanges[[#This Row],[Sub Task Name]])))</f>
        <v>1</v>
      </c>
      <c r="AC135" s="30" t="b">
        <f>TRUE</f>
        <v>1</v>
      </c>
      <c r="AD13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6" spans="3:31" x14ac:dyDescent="0.25">
      <c r="C136" s="29" t="str">
        <f>IF(tblDetailedChanges[[#This Row],[Dep''t Code]]="","",VLOOKUP(tblDetailedChanges[[#This Row],[Dep''t Code]],Table1[],2,0))</f>
        <v/>
      </c>
      <c r="M136" s="38"/>
      <c r="N136" s="38"/>
      <c r="O136" s="33"/>
      <c r="P136" s="39"/>
      <c r="Q136" s="30" t="b">
        <f>tblDetailedChanges[[#This Row],[Change]]=LOOKUPS!$K$2</f>
        <v>0</v>
      </c>
      <c r="R136" s="30" t="b">
        <f>tblDetailedChanges[[#This Row],[Change]]=LOOKUPS!$K$3</f>
        <v>0</v>
      </c>
      <c r="S136" s="30" t="b">
        <f>tblDetailedChanges[[#This Row],[Change]]=LOOKUPS!$K$4</f>
        <v>0</v>
      </c>
      <c r="T136" s="30" t="b">
        <f>NOT(AND(tblDetailedChanges[[#This Row],[New Top Task Flag]],ISBLANK(tblDetailedChanges[[#This Row],[Dep''t Code]])))</f>
        <v>1</v>
      </c>
      <c r="U13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6" s="30" t="b">
        <f>NOT(AND(tblDetailedChanges[[#This Row],[New Top Task Flag]],ISBLANK(tblDetailedChanges[[#This Row],[Top Task Name]])))</f>
        <v>1</v>
      </c>
      <c r="W136" s="30" t="b">
        <f>NOT(AND(tblDetailedChanges[[#This Row],[New Top Task Flag]],ISBLANK(tblDetailedChanges[[#This Row],[Top Task Manager]])))</f>
        <v>1</v>
      </c>
      <c r="X136" s="30" t="b">
        <f>NOT(AND(tblDetailedChanges[[#This Row],[New Top Task Flag]],ISBLANK(tblDetailedChanges[[#This Row],[Requisition Approver]])))</f>
        <v>1</v>
      </c>
      <c r="Y136" s="30" t="b">
        <f>NOT(AND(tblDetailedChanges[[#This Row],[New Top Task Flag]],ISBLANK(tblDetailedChanges[[#This Row],[Top Task Start Date]])))</f>
        <v>1</v>
      </c>
      <c r="Z136" s="30" t="b">
        <f>NOT(AND(tblDetailedChanges[[#This Row],[New Top Task Flag]],ISBLANK(tblDetailedChanges[[#This Row],[Top Task End Date]])))</f>
        <v>1</v>
      </c>
      <c r="AA13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6" s="30" t="b">
        <f>NOT(AND(OR(tblDetailedChanges[[#This Row],[New Top Task Flag]],tblDetailedChanges[[#This Row],[New Sub Task Flag]]),ISBLANK(tblDetailedChanges[[#This Row],[Sub Task Name]])))</f>
        <v>1</v>
      </c>
      <c r="AC136" s="30" t="b">
        <f>TRUE</f>
        <v>1</v>
      </c>
      <c r="AD13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7" spans="3:31" x14ac:dyDescent="0.25">
      <c r="C137" s="29" t="str">
        <f>IF(tblDetailedChanges[[#This Row],[Dep''t Code]]="","",VLOOKUP(tblDetailedChanges[[#This Row],[Dep''t Code]],Table1[],2,0))</f>
        <v/>
      </c>
      <c r="M137" s="38"/>
      <c r="N137" s="38"/>
      <c r="O137" s="33"/>
      <c r="P137" s="39"/>
      <c r="Q137" s="30" t="b">
        <f>tblDetailedChanges[[#This Row],[Change]]=LOOKUPS!$K$2</f>
        <v>0</v>
      </c>
      <c r="R137" s="30" t="b">
        <f>tblDetailedChanges[[#This Row],[Change]]=LOOKUPS!$K$3</f>
        <v>0</v>
      </c>
      <c r="S137" s="30" t="b">
        <f>tblDetailedChanges[[#This Row],[Change]]=LOOKUPS!$K$4</f>
        <v>0</v>
      </c>
      <c r="T137" s="30" t="b">
        <f>NOT(AND(tblDetailedChanges[[#This Row],[New Top Task Flag]],ISBLANK(tblDetailedChanges[[#This Row],[Dep''t Code]])))</f>
        <v>1</v>
      </c>
      <c r="U13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7" s="30" t="b">
        <f>NOT(AND(tblDetailedChanges[[#This Row],[New Top Task Flag]],ISBLANK(tblDetailedChanges[[#This Row],[Top Task Name]])))</f>
        <v>1</v>
      </c>
      <c r="W137" s="30" t="b">
        <f>NOT(AND(tblDetailedChanges[[#This Row],[New Top Task Flag]],ISBLANK(tblDetailedChanges[[#This Row],[Top Task Manager]])))</f>
        <v>1</v>
      </c>
      <c r="X137" s="30" t="b">
        <f>NOT(AND(tblDetailedChanges[[#This Row],[New Top Task Flag]],ISBLANK(tblDetailedChanges[[#This Row],[Requisition Approver]])))</f>
        <v>1</v>
      </c>
      <c r="Y137" s="30" t="b">
        <f>NOT(AND(tblDetailedChanges[[#This Row],[New Top Task Flag]],ISBLANK(tblDetailedChanges[[#This Row],[Top Task Start Date]])))</f>
        <v>1</v>
      </c>
      <c r="Z137" s="30" t="b">
        <f>NOT(AND(tblDetailedChanges[[#This Row],[New Top Task Flag]],ISBLANK(tblDetailedChanges[[#This Row],[Top Task End Date]])))</f>
        <v>1</v>
      </c>
      <c r="AA13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7" s="30" t="b">
        <f>NOT(AND(OR(tblDetailedChanges[[#This Row],[New Top Task Flag]],tblDetailedChanges[[#This Row],[New Sub Task Flag]]),ISBLANK(tblDetailedChanges[[#This Row],[Sub Task Name]])))</f>
        <v>1</v>
      </c>
      <c r="AC137" s="30" t="b">
        <f>TRUE</f>
        <v>1</v>
      </c>
      <c r="AD13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8" spans="3:31" x14ac:dyDescent="0.25">
      <c r="C138" s="29" t="str">
        <f>IF(tblDetailedChanges[[#This Row],[Dep''t Code]]="","",VLOOKUP(tblDetailedChanges[[#This Row],[Dep''t Code]],Table1[],2,0))</f>
        <v/>
      </c>
      <c r="M138" s="38"/>
      <c r="N138" s="38"/>
      <c r="O138" s="33"/>
      <c r="P138" s="39"/>
      <c r="Q138" s="30" t="b">
        <f>tblDetailedChanges[[#This Row],[Change]]=LOOKUPS!$K$2</f>
        <v>0</v>
      </c>
      <c r="R138" s="30" t="b">
        <f>tblDetailedChanges[[#This Row],[Change]]=LOOKUPS!$K$3</f>
        <v>0</v>
      </c>
      <c r="S138" s="30" t="b">
        <f>tblDetailedChanges[[#This Row],[Change]]=LOOKUPS!$K$4</f>
        <v>0</v>
      </c>
      <c r="T138" s="30" t="b">
        <f>NOT(AND(tblDetailedChanges[[#This Row],[New Top Task Flag]],ISBLANK(tblDetailedChanges[[#This Row],[Dep''t Code]])))</f>
        <v>1</v>
      </c>
      <c r="U13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8" s="30" t="b">
        <f>NOT(AND(tblDetailedChanges[[#This Row],[New Top Task Flag]],ISBLANK(tblDetailedChanges[[#This Row],[Top Task Name]])))</f>
        <v>1</v>
      </c>
      <c r="W138" s="30" t="b">
        <f>NOT(AND(tblDetailedChanges[[#This Row],[New Top Task Flag]],ISBLANK(tblDetailedChanges[[#This Row],[Top Task Manager]])))</f>
        <v>1</v>
      </c>
      <c r="X138" s="30" t="b">
        <f>NOT(AND(tblDetailedChanges[[#This Row],[New Top Task Flag]],ISBLANK(tblDetailedChanges[[#This Row],[Requisition Approver]])))</f>
        <v>1</v>
      </c>
      <c r="Y138" s="30" t="b">
        <f>NOT(AND(tblDetailedChanges[[#This Row],[New Top Task Flag]],ISBLANK(tblDetailedChanges[[#This Row],[Top Task Start Date]])))</f>
        <v>1</v>
      </c>
      <c r="Z138" s="30" t="b">
        <f>NOT(AND(tblDetailedChanges[[#This Row],[New Top Task Flag]],ISBLANK(tblDetailedChanges[[#This Row],[Top Task End Date]])))</f>
        <v>1</v>
      </c>
      <c r="AA13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8" s="30" t="b">
        <f>NOT(AND(OR(tblDetailedChanges[[#This Row],[New Top Task Flag]],tblDetailedChanges[[#This Row],[New Sub Task Flag]]),ISBLANK(tblDetailedChanges[[#This Row],[Sub Task Name]])))</f>
        <v>1</v>
      </c>
      <c r="AC138" s="30" t="b">
        <f>TRUE</f>
        <v>1</v>
      </c>
      <c r="AD13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39" spans="3:31" x14ac:dyDescent="0.25">
      <c r="C139" s="29" t="str">
        <f>IF(tblDetailedChanges[[#This Row],[Dep''t Code]]="","",VLOOKUP(tblDetailedChanges[[#This Row],[Dep''t Code]],Table1[],2,0))</f>
        <v/>
      </c>
      <c r="M139" s="38"/>
      <c r="N139" s="38"/>
      <c r="O139" s="33"/>
      <c r="P139" s="39"/>
      <c r="Q139" s="30" t="b">
        <f>tblDetailedChanges[[#This Row],[Change]]=LOOKUPS!$K$2</f>
        <v>0</v>
      </c>
      <c r="R139" s="30" t="b">
        <f>tblDetailedChanges[[#This Row],[Change]]=LOOKUPS!$K$3</f>
        <v>0</v>
      </c>
      <c r="S139" s="30" t="b">
        <f>tblDetailedChanges[[#This Row],[Change]]=LOOKUPS!$K$4</f>
        <v>0</v>
      </c>
      <c r="T139" s="30" t="b">
        <f>NOT(AND(tblDetailedChanges[[#This Row],[New Top Task Flag]],ISBLANK(tblDetailedChanges[[#This Row],[Dep''t Code]])))</f>
        <v>1</v>
      </c>
      <c r="U13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39" s="30" t="b">
        <f>NOT(AND(tblDetailedChanges[[#This Row],[New Top Task Flag]],ISBLANK(tblDetailedChanges[[#This Row],[Top Task Name]])))</f>
        <v>1</v>
      </c>
      <c r="W139" s="30" t="b">
        <f>NOT(AND(tblDetailedChanges[[#This Row],[New Top Task Flag]],ISBLANK(tblDetailedChanges[[#This Row],[Top Task Manager]])))</f>
        <v>1</v>
      </c>
      <c r="X139" s="30" t="b">
        <f>NOT(AND(tblDetailedChanges[[#This Row],[New Top Task Flag]],ISBLANK(tblDetailedChanges[[#This Row],[Requisition Approver]])))</f>
        <v>1</v>
      </c>
      <c r="Y139" s="30" t="b">
        <f>NOT(AND(tblDetailedChanges[[#This Row],[New Top Task Flag]],ISBLANK(tblDetailedChanges[[#This Row],[Top Task Start Date]])))</f>
        <v>1</v>
      </c>
      <c r="Z139" s="30" t="b">
        <f>NOT(AND(tblDetailedChanges[[#This Row],[New Top Task Flag]],ISBLANK(tblDetailedChanges[[#This Row],[Top Task End Date]])))</f>
        <v>1</v>
      </c>
      <c r="AA13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39" s="30" t="b">
        <f>NOT(AND(OR(tblDetailedChanges[[#This Row],[New Top Task Flag]],tblDetailedChanges[[#This Row],[New Sub Task Flag]]),ISBLANK(tblDetailedChanges[[#This Row],[Sub Task Name]])))</f>
        <v>1</v>
      </c>
      <c r="AC139" s="30" t="b">
        <f>TRUE</f>
        <v>1</v>
      </c>
      <c r="AD13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3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0" spans="3:31" x14ac:dyDescent="0.25">
      <c r="C140" s="29" t="str">
        <f>IF(tblDetailedChanges[[#This Row],[Dep''t Code]]="","",VLOOKUP(tblDetailedChanges[[#This Row],[Dep''t Code]],Table1[],2,0))</f>
        <v/>
      </c>
      <c r="M140" s="38"/>
      <c r="N140" s="38"/>
      <c r="O140" s="33"/>
      <c r="P140" s="39"/>
      <c r="Q140" s="30" t="b">
        <f>tblDetailedChanges[[#This Row],[Change]]=LOOKUPS!$K$2</f>
        <v>0</v>
      </c>
      <c r="R140" s="30" t="b">
        <f>tblDetailedChanges[[#This Row],[Change]]=LOOKUPS!$K$3</f>
        <v>0</v>
      </c>
      <c r="S140" s="30" t="b">
        <f>tblDetailedChanges[[#This Row],[Change]]=LOOKUPS!$K$4</f>
        <v>0</v>
      </c>
      <c r="T140" s="30" t="b">
        <f>NOT(AND(tblDetailedChanges[[#This Row],[New Top Task Flag]],ISBLANK(tblDetailedChanges[[#This Row],[Dep''t Code]])))</f>
        <v>1</v>
      </c>
      <c r="U14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0" s="30" t="b">
        <f>NOT(AND(tblDetailedChanges[[#This Row],[New Top Task Flag]],ISBLANK(tblDetailedChanges[[#This Row],[Top Task Name]])))</f>
        <v>1</v>
      </c>
      <c r="W140" s="30" t="b">
        <f>NOT(AND(tblDetailedChanges[[#This Row],[New Top Task Flag]],ISBLANK(tblDetailedChanges[[#This Row],[Top Task Manager]])))</f>
        <v>1</v>
      </c>
      <c r="X140" s="30" t="b">
        <f>NOT(AND(tblDetailedChanges[[#This Row],[New Top Task Flag]],ISBLANK(tblDetailedChanges[[#This Row],[Requisition Approver]])))</f>
        <v>1</v>
      </c>
      <c r="Y140" s="30" t="b">
        <f>NOT(AND(tblDetailedChanges[[#This Row],[New Top Task Flag]],ISBLANK(tblDetailedChanges[[#This Row],[Top Task Start Date]])))</f>
        <v>1</v>
      </c>
      <c r="Z140" s="30" t="b">
        <f>NOT(AND(tblDetailedChanges[[#This Row],[New Top Task Flag]],ISBLANK(tblDetailedChanges[[#This Row],[Top Task End Date]])))</f>
        <v>1</v>
      </c>
      <c r="AA14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0" s="30" t="b">
        <f>NOT(AND(OR(tblDetailedChanges[[#This Row],[New Top Task Flag]],tblDetailedChanges[[#This Row],[New Sub Task Flag]]),ISBLANK(tblDetailedChanges[[#This Row],[Sub Task Name]])))</f>
        <v>1</v>
      </c>
      <c r="AC140" s="30" t="b">
        <f>TRUE</f>
        <v>1</v>
      </c>
      <c r="AD14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1" spans="3:31" x14ac:dyDescent="0.25">
      <c r="C141" s="29" t="str">
        <f>IF(tblDetailedChanges[[#This Row],[Dep''t Code]]="","",VLOOKUP(tblDetailedChanges[[#This Row],[Dep''t Code]],Table1[],2,0))</f>
        <v/>
      </c>
      <c r="M141" s="38"/>
      <c r="N141" s="38"/>
      <c r="O141" s="33"/>
      <c r="P141" s="39"/>
      <c r="Q141" s="30" t="b">
        <f>tblDetailedChanges[[#This Row],[Change]]=LOOKUPS!$K$2</f>
        <v>0</v>
      </c>
      <c r="R141" s="30" t="b">
        <f>tblDetailedChanges[[#This Row],[Change]]=LOOKUPS!$K$3</f>
        <v>0</v>
      </c>
      <c r="S141" s="30" t="b">
        <f>tblDetailedChanges[[#This Row],[Change]]=LOOKUPS!$K$4</f>
        <v>0</v>
      </c>
      <c r="T141" s="30" t="b">
        <f>NOT(AND(tblDetailedChanges[[#This Row],[New Top Task Flag]],ISBLANK(tblDetailedChanges[[#This Row],[Dep''t Code]])))</f>
        <v>1</v>
      </c>
      <c r="U14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1" s="30" t="b">
        <f>NOT(AND(tblDetailedChanges[[#This Row],[New Top Task Flag]],ISBLANK(tblDetailedChanges[[#This Row],[Top Task Name]])))</f>
        <v>1</v>
      </c>
      <c r="W141" s="30" t="b">
        <f>NOT(AND(tblDetailedChanges[[#This Row],[New Top Task Flag]],ISBLANK(tblDetailedChanges[[#This Row],[Top Task Manager]])))</f>
        <v>1</v>
      </c>
      <c r="X141" s="30" t="b">
        <f>NOT(AND(tblDetailedChanges[[#This Row],[New Top Task Flag]],ISBLANK(tblDetailedChanges[[#This Row],[Requisition Approver]])))</f>
        <v>1</v>
      </c>
      <c r="Y141" s="30" t="b">
        <f>NOT(AND(tblDetailedChanges[[#This Row],[New Top Task Flag]],ISBLANK(tblDetailedChanges[[#This Row],[Top Task Start Date]])))</f>
        <v>1</v>
      </c>
      <c r="Z141" s="30" t="b">
        <f>NOT(AND(tblDetailedChanges[[#This Row],[New Top Task Flag]],ISBLANK(tblDetailedChanges[[#This Row],[Top Task End Date]])))</f>
        <v>1</v>
      </c>
      <c r="AA14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1" s="30" t="b">
        <f>NOT(AND(OR(tblDetailedChanges[[#This Row],[New Top Task Flag]],tblDetailedChanges[[#This Row],[New Sub Task Flag]]),ISBLANK(tblDetailedChanges[[#This Row],[Sub Task Name]])))</f>
        <v>1</v>
      </c>
      <c r="AC141" s="30" t="b">
        <f>TRUE</f>
        <v>1</v>
      </c>
      <c r="AD14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2" spans="3:31" x14ac:dyDescent="0.25">
      <c r="C142" s="29" t="str">
        <f>IF(tblDetailedChanges[[#This Row],[Dep''t Code]]="","",VLOOKUP(tblDetailedChanges[[#This Row],[Dep''t Code]],Table1[],2,0))</f>
        <v/>
      </c>
      <c r="M142" s="38"/>
      <c r="N142" s="38"/>
      <c r="O142" s="33"/>
      <c r="P142" s="39"/>
      <c r="Q142" s="30" t="b">
        <f>tblDetailedChanges[[#This Row],[Change]]=LOOKUPS!$K$2</f>
        <v>0</v>
      </c>
      <c r="R142" s="30" t="b">
        <f>tblDetailedChanges[[#This Row],[Change]]=LOOKUPS!$K$3</f>
        <v>0</v>
      </c>
      <c r="S142" s="30" t="b">
        <f>tblDetailedChanges[[#This Row],[Change]]=LOOKUPS!$K$4</f>
        <v>0</v>
      </c>
      <c r="T142" s="30" t="b">
        <f>NOT(AND(tblDetailedChanges[[#This Row],[New Top Task Flag]],ISBLANK(tblDetailedChanges[[#This Row],[Dep''t Code]])))</f>
        <v>1</v>
      </c>
      <c r="U14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2" s="30" t="b">
        <f>NOT(AND(tblDetailedChanges[[#This Row],[New Top Task Flag]],ISBLANK(tblDetailedChanges[[#This Row],[Top Task Name]])))</f>
        <v>1</v>
      </c>
      <c r="W142" s="30" t="b">
        <f>NOT(AND(tblDetailedChanges[[#This Row],[New Top Task Flag]],ISBLANK(tblDetailedChanges[[#This Row],[Top Task Manager]])))</f>
        <v>1</v>
      </c>
      <c r="X142" s="30" t="b">
        <f>NOT(AND(tblDetailedChanges[[#This Row],[New Top Task Flag]],ISBLANK(tblDetailedChanges[[#This Row],[Requisition Approver]])))</f>
        <v>1</v>
      </c>
      <c r="Y142" s="30" t="b">
        <f>NOT(AND(tblDetailedChanges[[#This Row],[New Top Task Flag]],ISBLANK(tblDetailedChanges[[#This Row],[Top Task Start Date]])))</f>
        <v>1</v>
      </c>
      <c r="Z142" s="30" t="b">
        <f>NOT(AND(tblDetailedChanges[[#This Row],[New Top Task Flag]],ISBLANK(tblDetailedChanges[[#This Row],[Top Task End Date]])))</f>
        <v>1</v>
      </c>
      <c r="AA14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2" s="30" t="b">
        <f>NOT(AND(OR(tblDetailedChanges[[#This Row],[New Top Task Flag]],tblDetailedChanges[[#This Row],[New Sub Task Flag]]),ISBLANK(tblDetailedChanges[[#This Row],[Sub Task Name]])))</f>
        <v>1</v>
      </c>
      <c r="AC142" s="30" t="b">
        <f>TRUE</f>
        <v>1</v>
      </c>
      <c r="AD14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3" spans="3:31" x14ac:dyDescent="0.25">
      <c r="C143" s="29" t="str">
        <f>IF(tblDetailedChanges[[#This Row],[Dep''t Code]]="","",VLOOKUP(tblDetailedChanges[[#This Row],[Dep''t Code]],Table1[],2,0))</f>
        <v/>
      </c>
      <c r="M143" s="38"/>
      <c r="N143" s="38"/>
      <c r="O143" s="33"/>
      <c r="P143" s="39"/>
      <c r="Q143" s="30" t="b">
        <f>tblDetailedChanges[[#This Row],[Change]]=LOOKUPS!$K$2</f>
        <v>0</v>
      </c>
      <c r="R143" s="30" t="b">
        <f>tblDetailedChanges[[#This Row],[Change]]=LOOKUPS!$K$3</f>
        <v>0</v>
      </c>
      <c r="S143" s="30" t="b">
        <f>tblDetailedChanges[[#This Row],[Change]]=LOOKUPS!$K$4</f>
        <v>0</v>
      </c>
      <c r="T143" s="30" t="b">
        <f>NOT(AND(tblDetailedChanges[[#This Row],[New Top Task Flag]],ISBLANK(tblDetailedChanges[[#This Row],[Dep''t Code]])))</f>
        <v>1</v>
      </c>
      <c r="U14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3" s="30" t="b">
        <f>NOT(AND(tblDetailedChanges[[#This Row],[New Top Task Flag]],ISBLANK(tblDetailedChanges[[#This Row],[Top Task Name]])))</f>
        <v>1</v>
      </c>
      <c r="W143" s="30" t="b">
        <f>NOT(AND(tblDetailedChanges[[#This Row],[New Top Task Flag]],ISBLANK(tblDetailedChanges[[#This Row],[Top Task Manager]])))</f>
        <v>1</v>
      </c>
      <c r="X143" s="30" t="b">
        <f>NOT(AND(tblDetailedChanges[[#This Row],[New Top Task Flag]],ISBLANK(tblDetailedChanges[[#This Row],[Requisition Approver]])))</f>
        <v>1</v>
      </c>
      <c r="Y143" s="30" t="b">
        <f>NOT(AND(tblDetailedChanges[[#This Row],[New Top Task Flag]],ISBLANK(tblDetailedChanges[[#This Row],[Top Task Start Date]])))</f>
        <v>1</v>
      </c>
      <c r="Z143" s="30" t="b">
        <f>NOT(AND(tblDetailedChanges[[#This Row],[New Top Task Flag]],ISBLANK(tblDetailedChanges[[#This Row],[Top Task End Date]])))</f>
        <v>1</v>
      </c>
      <c r="AA14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3" s="30" t="b">
        <f>NOT(AND(OR(tblDetailedChanges[[#This Row],[New Top Task Flag]],tblDetailedChanges[[#This Row],[New Sub Task Flag]]),ISBLANK(tblDetailedChanges[[#This Row],[Sub Task Name]])))</f>
        <v>1</v>
      </c>
      <c r="AC143" s="30" t="b">
        <f>TRUE</f>
        <v>1</v>
      </c>
      <c r="AD14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4" spans="3:31" x14ac:dyDescent="0.25">
      <c r="C144" s="29" t="str">
        <f>IF(tblDetailedChanges[[#This Row],[Dep''t Code]]="","",VLOOKUP(tblDetailedChanges[[#This Row],[Dep''t Code]],Table1[],2,0))</f>
        <v/>
      </c>
      <c r="M144" s="38"/>
      <c r="N144" s="38"/>
      <c r="O144" s="33"/>
      <c r="P144" s="39"/>
      <c r="Q144" s="30" t="b">
        <f>tblDetailedChanges[[#This Row],[Change]]=LOOKUPS!$K$2</f>
        <v>0</v>
      </c>
      <c r="R144" s="30" t="b">
        <f>tblDetailedChanges[[#This Row],[Change]]=LOOKUPS!$K$3</f>
        <v>0</v>
      </c>
      <c r="S144" s="30" t="b">
        <f>tblDetailedChanges[[#This Row],[Change]]=LOOKUPS!$K$4</f>
        <v>0</v>
      </c>
      <c r="T144" s="30" t="b">
        <f>NOT(AND(tblDetailedChanges[[#This Row],[New Top Task Flag]],ISBLANK(tblDetailedChanges[[#This Row],[Dep''t Code]])))</f>
        <v>1</v>
      </c>
      <c r="U14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4" s="30" t="b">
        <f>NOT(AND(tblDetailedChanges[[#This Row],[New Top Task Flag]],ISBLANK(tblDetailedChanges[[#This Row],[Top Task Name]])))</f>
        <v>1</v>
      </c>
      <c r="W144" s="30" t="b">
        <f>NOT(AND(tblDetailedChanges[[#This Row],[New Top Task Flag]],ISBLANK(tblDetailedChanges[[#This Row],[Top Task Manager]])))</f>
        <v>1</v>
      </c>
      <c r="X144" s="30" t="b">
        <f>NOT(AND(tblDetailedChanges[[#This Row],[New Top Task Flag]],ISBLANK(tblDetailedChanges[[#This Row],[Requisition Approver]])))</f>
        <v>1</v>
      </c>
      <c r="Y144" s="30" t="b">
        <f>NOT(AND(tblDetailedChanges[[#This Row],[New Top Task Flag]],ISBLANK(tblDetailedChanges[[#This Row],[Top Task Start Date]])))</f>
        <v>1</v>
      </c>
      <c r="Z144" s="30" t="b">
        <f>NOT(AND(tblDetailedChanges[[#This Row],[New Top Task Flag]],ISBLANK(tblDetailedChanges[[#This Row],[Top Task End Date]])))</f>
        <v>1</v>
      </c>
      <c r="AA14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4" s="30" t="b">
        <f>NOT(AND(OR(tblDetailedChanges[[#This Row],[New Top Task Flag]],tblDetailedChanges[[#This Row],[New Sub Task Flag]]),ISBLANK(tblDetailedChanges[[#This Row],[Sub Task Name]])))</f>
        <v>1</v>
      </c>
      <c r="AC144" s="30" t="b">
        <f>TRUE</f>
        <v>1</v>
      </c>
      <c r="AD14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5" spans="3:31" x14ac:dyDescent="0.25">
      <c r="C145" s="29" t="str">
        <f>IF(tblDetailedChanges[[#This Row],[Dep''t Code]]="","",VLOOKUP(tblDetailedChanges[[#This Row],[Dep''t Code]],Table1[],2,0))</f>
        <v/>
      </c>
      <c r="M145" s="38"/>
      <c r="N145" s="38"/>
      <c r="O145" s="33"/>
      <c r="P145" s="39"/>
      <c r="Q145" s="30" t="b">
        <f>tblDetailedChanges[[#This Row],[Change]]=LOOKUPS!$K$2</f>
        <v>0</v>
      </c>
      <c r="R145" s="30" t="b">
        <f>tblDetailedChanges[[#This Row],[Change]]=LOOKUPS!$K$3</f>
        <v>0</v>
      </c>
      <c r="S145" s="30" t="b">
        <f>tblDetailedChanges[[#This Row],[Change]]=LOOKUPS!$K$4</f>
        <v>0</v>
      </c>
      <c r="T145" s="30" t="b">
        <f>NOT(AND(tblDetailedChanges[[#This Row],[New Top Task Flag]],ISBLANK(tblDetailedChanges[[#This Row],[Dep''t Code]])))</f>
        <v>1</v>
      </c>
      <c r="U14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5" s="30" t="b">
        <f>NOT(AND(tblDetailedChanges[[#This Row],[New Top Task Flag]],ISBLANK(tblDetailedChanges[[#This Row],[Top Task Name]])))</f>
        <v>1</v>
      </c>
      <c r="W145" s="30" t="b">
        <f>NOT(AND(tblDetailedChanges[[#This Row],[New Top Task Flag]],ISBLANK(tblDetailedChanges[[#This Row],[Top Task Manager]])))</f>
        <v>1</v>
      </c>
      <c r="X145" s="30" t="b">
        <f>NOT(AND(tblDetailedChanges[[#This Row],[New Top Task Flag]],ISBLANK(tblDetailedChanges[[#This Row],[Requisition Approver]])))</f>
        <v>1</v>
      </c>
      <c r="Y145" s="30" t="b">
        <f>NOT(AND(tblDetailedChanges[[#This Row],[New Top Task Flag]],ISBLANK(tblDetailedChanges[[#This Row],[Top Task Start Date]])))</f>
        <v>1</v>
      </c>
      <c r="Z145" s="30" t="b">
        <f>NOT(AND(tblDetailedChanges[[#This Row],[New Top Task Flag]],ISBLANK(tblDetailedChanges[[#This Row],[Top Task End Date]])))</f>
        <v>1</v>
      </c>
      <c r="AA14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5" s="30" t="b">
        <f>NOT(AND(OR(tblDetailedChanges[[#This Row],[New Top Task Flag]],tblDetailedChanges[[#This Row],[New Sub Task Flag]]),ISBLANK(tblDetailedChanges[[#This Row],[Sub Task Name]])))</f>
        <v>1</v>
      </c>
      <c r="AC145" s="30" t="b">
        <f>TRUE</f>
        <v>1</v>
      </c>
      <c r="AD14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6" spans="3:31" x14ac:dyDescent="0.25">
      <c r="C146" s="29" t="str">
        <f>IF(tblDetailedChanges[[#This Row],[Dep''t Code]]="","",VLOOKUP(tblDetailedChanges[[#This Row],[Dep''t Code]],Table1[],2,0))</f>
        <v/>
      </c>
      <c r="M146" s="38"/>
      <c r="N146" s="38"/>
      <c r="O146" s="33"/>
      <c r="P146" s="39"/>
      <c r="Q146" s="30" t="b">
        <f>tblDetailedChanges[[#This Row],[Change]]=LOOKUPS!$K$2</f>
        <v>0</v>
      </c>
      <c r="R146" s="30" t="b">
        <f>tblDetailedChanges[[#This Row],[Change]]=LOOKUPS!$K$3</f>
        <v>0</v>
      </c>
      <c r="S146" s="30" t="b">
        <f>tblDetailedChanges[[#This Row],[Change]]=LOOKUPS!$K$4</f>
        <v>0</v>
      </c>
      <c r="T146" s="30" t="b">
        <f>NOT(AND(tblDetailedChanges[[#This Row],[New Top Task Flag]],ISBLANK(tblDetailedChanges[[#This Row],[Dep''t Code]])))</f>
        <v>1</v>
      </c>
      <c r="U14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6" s="30" t="b">
        <f>NOT(AND(tblDetailedChanges[[#This Row],[New Top Task Flag]],ISBLANK(tblDetailedChanges[[#This Row],[Top Task Name]])))</f>
        <v>1</v>
      </c>
      <c r="W146" s="30" t="b">
        <f>NOT(AND(tblDetailedChanges[[#This Row],[New Top Task Flag]],ISBLANK(tblDetailedChanges[[#This Row],[Top Task Manager]])))</f>
        <v>1</v>
      </c>
      <c r="X146" s="30" t="b">
        <f>NOT(AND(tblDetailedChanges[[#This Row],[New Top Task Flag]],ISBLANK(tblDetailedChanges[[#This Row],[Requisition Approver]])))</f>
        <v>1</v>
      </c>
      <c r="Y146" s="30" t="b">
        <f>NOT(AND(tblDetailedChanges[[#This Row],[New Top Task Flag]],ISBLANK(tblDetailedChanges[[#This Row],[Top Task Start Date]])))</f>
        <v>1</v>
      </c>
      <c r="Z146" s="30" t="b">
        <f>NOT(AND(tblDetailedChanges[[#This Row],[New Top Task Flag]],ISBLANK(tblDetailedChanges[[#This Row],[Top Task End Date]])))</f>
        <v>1</v>
      </c>
      <c r="AA14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6" s="30" t="b">
        <f>NOT(AND(OR(tblDetailedChanges[[#This Row],[New Top Task Flag]],tblDetailedChanges[[#This Row],[New Sub Task Flag]]),ISBLANK(tblDetailedChanges[[#This Row],[Sub Task Name]])))</f>
        <v>1</v>
      </c>
      <c r="AC146" s="30" t="b">
        <f>TRUE</f>
        <v>1</v>
      </c>
      <c r="AD14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7" spans="3:31" x14ac:dyDescent="0.25">
      <c r="C147" s="29" t="str">
        <f>IF(tblDetailedChanges[[#This Row],[Dep''t Code]]="","",VLOOKUP(tblDetailedChanges[[#This Row],[Dep''t Code]],Table1[],2,0))</f>
        <v/>
      </c>
      <c r="M147" s="38"/>
      <c r="N147" s="38"/>
      <c r="O147" s="33"/>
      <c r="P147" s="39"/>
      <c r="Q147" s="30" t="b">
        <f>tblDetailedChanges[[#This Row],[Change]]=LOOKUPS!$K$2</f>
        <v>0</v>
      </c>
      <c r="R147" s="30" t="b">
        <f>tblDetailedChanges[[#This Row],[Change]]=LOOKUPS!$K$3</f>
        <v>0</v>
      </c>
      <c r="S147" s="30" t="b">
        <f>tblDetailedChanges[[#This Row],[Change]]=LOOKUPS!$K$4</f>
        <v>0</v>
      </c>
      <c r="T147" s="30" t="b">
        <f>NOT(AND(tblDetailedChanges[[#This Row],[New Top Task Flag]],ISBLANK(tblDetailedChanges[[#This Row],[Dep''t Code]])))</f>
        <v>1</v>
      </c>
      <c r="U14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7" s="30" t="b">
        <f>NOT(AND(tblDetailedChanges[[#This Row],[New Top Task Flag]],ISBLANK(tblDetailedChanges[[#This Row],[Top Task Name]])))</f>
        <v>1</v>
      </c>
      <c r="W147" s="30" t="b">
        <f>NOT(AND(tblDetailedChanges[[#This Row],[New Top Task Flag]],ISBLANK(tblDetailedChanges[[#This Row],[Top Task Manager]])))</f>
        <v>1</v>
      </c>
      <c r="X147" s="30" t="b">
        <f>NOT(AND(tblDetailedChanges[[#This Row],[New Top Task Flag]],ISBLANK(tblDetailedChanges[[#This Row],[Requisition Approver]])))</f>
        <v>1</v>
      </c>
      <c r="Y147" s="30" t="b">
        <f>NOT(AND(tblDetailedChanges[[#This Row],[New Top Task Flag]],ISBLANK(tblDetailedChanges[[#This Row],[Top Task Start Date]])))</f>
        <v>1</v>
      </c>
      <c r="Z147" s="30" t="b">
        <f>NOT(AND(tblDetailedChanges[[#This Row],[New Top Task Flag]],ISBLANK(tblDetailedChanges[[#This Row],[Top Task End Date]])))</f>
        <v>1</v>
      </c>
      <c r="AA14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7" s="30" t="b">
        <f>NOT(AND(OR(tblDetailedChanges[[#This Row],[New Top Task Flag]],tblDetailedChanges[[#This Row],[New Sub Task Flag]]),ISBLANK(tblDetailedChanges[[#This Row],[Sub Task Name]])))</f>
        <v>1</v>
      </c>
      <c r="AC147" s="30" t="b">
        <f>TRUE</f>
        <v>1</v>
      </c>
      <c r="AD14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8" spans="3:31" x14ac:dyDescent="0.25">
      <c r="C148" s="29" t="str">
        <f>IF(tblDetailedChanges[[#This Row],[Dep''t Code]]="","",VLOOKUP(tblDetailedChanges[[#This Row],[Dep''t Code]],Table1[],2,0))</f>
        <v/>
      </c>
      <c r="M148" s="38"/>
      <c r="N148" s="38"/>
      <c r="O148" s="33"/>
      <c r="P148" s="39"/>
      <c r="Q148" s="30" t="b">
        <f>tblDetailedChanges[[#This Row],[Change]]=LOOKUPS!$K$2</f>
        <v>0</v>
      </c>
      <c r="R148" s="30" t="b">
        <f>tblDetailedChanges[[#This Row],[Change]]=LOOKUPS!$K$3</f>
        <v>0</v>
      </c>
      <c r="S148" s="30" t="b">
        <f>tblDetailedChanges[[#This Row],[Change]]=LOOKUPS!$K$4</f>
        <v>0</v>
      </c>
      <c r="T148" s="30" t="b">
        <f>NOT(AND(tblDetailedChanges[[#This Row],[New Top Task Flag]],ISBLANK(tblDetailedChanges[[#This Row],[Dep''t Code]])))</f>
        <v>1</v>
      </c>
      <c r="U14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8" s="30" t="b">
        <f>NOT(AND(tblDetailedChanges[[#This Row],[New Top Task Flag]],ISBLANK(tblDetailedChanges[[#This Row],[Top Task Name]])))</f>
        <v>1</v>
      </c>
      <c r="W148" s="30" t="b">
        <f>NOT(AND(tblDetailedChanges[[#This Row],[New Top Task Flag]],ISBLANK(tblDetailedChanges[[#This Row],[Top Task Manager]])))</f>
        <v>1</v>
      </c>
      <c r="X148" s="30" t="b">
        <f>NOT(AND(tblDetailedChanges[[#This Row],[New Top Task Flag]],ISBLANK(tblDetailedChanges[[#This Row],[Requisition Approver]])))</f>
        <v>1</v>
      </c>
      <c r="Y148" s="30" t="b">
        <f>NOT(AND(tblDetailedChanges[[#This Row],[New Top Task Flag]],ISBLANK(tblDetailedChanges[[#This Row],[Top Task Start Date]])))</f>
        <v>1</v>
      </c>
      <c r="Z148" s="30" t="b">
        <f>NOT(AND(tblDetailedChanges[[#This Row],[New Top Task Flag]],ISBLANK(tblDetailedChanges[[#This Row],[Top Task End Date]])))</f>
        <v>1</v>
      </c>
      <c r="AA14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8" s="30" t="b">
        <f>NOT(AND(OR(tblDetailedChanges[[#This Row],[New Top Task Flag]],tblDetailedChanges[[#This Row],[New Sub Task Flag]]),ISBLANK(tblDetailedChanges[[#This Row],[Sub Task Name]])))</f>
        <v>1</v>
      </c>
      <c r="AC148" s="30" t="b">
        <f>TRUE</f>
        <v>1</v>
      </c>
      <c r="AD14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49" spans="3:31" x14ac:dyDescent="0.25">
      <c r="C149" s="29" t="str">
        <f>IF(tblDetailedChanges[[#This Row],[Dep''t Code]]="","",VLOOKUP(tblDetailedChanges[[#This Row],[Dep''t Code]],Table1[],2,0))</f>
        <v/>
      </c>
      <c r="M149" s="38"/>
      <c r="N149" s="38"/>
      <c r="O149" s="33"/>
      <c r="P149" s="39"/>
      <c r="Q149" s="30" t="b">
        <f>tblDetailedChanges[[#This Row],[Change]]=LOOKUPS!$K$2</f>
        <v>0</v>
      </c>
      <c r="R149" s="30" t="b">
        <f>tblDetailedChanges[[#This Row],[Change]]=LOOKUPS!$K$3</f>
        <v>0</v>
      </c>
      <c r="S149" s="30" t="b">
        <f>tblDetailedChanges[[#This Row],[Change]]=LOOKUPS!$K$4</f>
        <v>0</v>
      </c>
      <c r="T149" s="30" t="b">
        <f>NOT(AND(tblDetailedChanges[[#This Row],[New Top Task Flag]],ISBLANK(tblDetailedChanges[[#This Row],[Dep''t Code]])))</f>
        <v>1</v>
      </c>
      <c r="U14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49" s="30" t="b">
        <f>NOT(AND(tblDetailedChanges[[#This Row],[New Top Task Flag]],ISBLANK(tblDetailedChanges[[#This Row],[Top Task Name]])))</f>
        <v>1</v>
      </c>
      <c r="W149" s="30" t="b">
        <f>NOT(AND(tblDetailedChanges[[#This Row],[New Top Task Flag]],ISBLANK(tblDetailedChanges[[#This Row],[Top Task Manager]])))</f>
        <v>1</v>
      </c>
      <c r="X149" s="30" t="b">
        <f>NOT(AND(tblDetailedChanges[[#This Row],[New Top Task Flag]],ISBLANK(tblDetailedChanges[[#This Row],[Requisition Approver]])))</f>
        <v>1</v>
      </c>
      <c r="Y149" s="30" t="b">
        <f>NOT(AND(tblDetailedChanges[[#This Row],[New Top Task Flag]],ISBLANK(tblDetailedChanges[[#This Row],[Top Task Start Date]])))</f>
        <v>1</v>
      </c>
      <c r="Z149" s="30" t="b">
        <f>NOT(AND(tblDetailedChanges[[#This Row],[New Top Task Flag]],ISBLANK(tblDetailedChanges[[#This Row],[Top Task End Date]])))</f>
        <v>1</v>
      </c>
      <c r="AA14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49" s="30" t="b">
        <f>NOT(AND(OR(tblDetailedChanges[[#This Row],[New Top Task Flag]],tblDetailedChanges[[#This Row],[New Sub Task Flag]]),ISBLANK(tblDetailedChanges[[#This Row],[Sub Task Name]])))</f>
        <v>1</v>
      </c>
      <c r="AC149" s="30" t="b">
        <f>TRUE</f>
        <v>1</v>
      </c>
      <c r="AD14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4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0" spans="3:31" x14ac:dyDescent="0.25">
      <c r="C150" s="29" t="str">
        <f>IF(tblDetailedChanges[[#This Row],[Dep''t Code]]="","",VLOOKUP(tblDetailedChanges[[#This Row],[Dep''t Code]],Table1[],2,0))</f>
        <v/>
      </c>
      <c r="M150" s="38"/>
      <c r="N150" s="38"/>
      <c r="O150" s="33"/>
      <c r="P150" s="39"/>
      <c r="Q150" s="30" t="b">
        <f>tblDetailedChanges[[#This Row],[Change]]=LOOKUPS!$K$2</f>
        <v>0</v>
      </c>
      <c r="R150" s="30" t="b">
        <f>tblDetailedChanges[[#This Row],[Change]]=LOOKUPS!$K$3</f>
        <v>0</v>
      </c>
      <c r="S150" s="30" t="b">
        <f>tblDetailedChanges[[#This Row],[Change]]=LOOKUPS!$K$4</f>
        <v>0</v>
      </c>
      <c r="T150" s="30" t="b">
        <f>NOT(AND(tblDetailedChanges[[#This Row],[New Top Task Flag]],ISBLANK(tblDetailedChanges[[#This Row],[Dep''t Code]])))</f>
        <v>1</v>
      </c>
      <c r="U15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0" s="30" t="b">
        <f>NOT(AND(tblDetailedChanges[[#This Row],[New Top Task Flag]],ISBLANK(tblDetailedChanges[[#This Row],[Top Task Name]])))</f>
        <v>1</v>
      </c>
      <c r="W150" s="30" t="b">
        <f>NOT(AND(tblDetailedChanges[[#This Row],[New Top Task Flag]],ISBLANK(tblDetailedChanges[[#This Row],[Top Task Manager]])))</f>
        <v>1</v>
      </c>
      <c r="X150" s="30" t="b">
        <f>NOT(AND(tblDetailedChanges[[#This Row],[New Top Task Flag]],ISBLANK(tblDetailedChanges[[#This Row],[Requisition Approver]])))</f>
        <v>1</v>
      </c>
      <c r="Y150" s="30" t="b">
        <f>NOT(AND(tblDetailedChanges[[#This Row],[New Top Task Flag]],ISBLANK(tblDetailedChanges[[#This Row],[Top Task Start Date]])))</f>
        <v>1</v>
      </c>
      <c r="Z150" s="30" t="b">
        <f>NOT(AND(tblDetailedChanges[[#This Row],[New Top Task Flag]],ISBLANK(tblDetailedChanges[[#This Row],[Top Task End Date]])))</f>
        <v>1</v>
      </c>
      <c r="AA15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0" s="30" t="b">
        <f>NOT(AND(OR(tblDetailedChanges[[#This Row],[New Top Task Flag]],tblDetailedChanges[[#This Row],[New Sub Task Flag]]),ISBLANK(tblDetailedChanges[[#This Row],[Sub Task Name]])))</f>
        <v>1</v>
      </c>
      <c r="AC150" s="30" t="b">
        <f>TRUE</f>
        <v>1</v>
      </c>
      <c r="AD15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1" spans="3:31" x14ac:dyDescent="0.25">
      <c r="C151" s="29" t="str">
        <f>IF(tblDetailedChanges[[#This Row],[Dep''t Code]]="","",VLOOKUP(tblDetailedChanges[[#This Row],[Dep''t Code]],Table1[],2,0))</f>
        <v/>
      </c>
      <c r="M151" s="38"/>
      <c r="N151" s="38"/>
      <c r="O151" s="33"/>
      <c r="P151" s="39"/>
      <c r="Q151" s="30" t="b">
        <f>tblDetailedChanges[[#This Row],[Change]]=LOOKUPS!$K$2</f>
        <v>0</v>
      </c>
      <c r="R151" s="30" t="b">
        <f>tblDetailedChanges[[#This Row],[Change]]=LOOKUPS!$K$3</f>
        <v>0</v>
      </c>
      <c r="S151" s="30" t="b">
        <f>tblDetailedChanges[[#This Row],[Change]]=LOOKUPS!$K$4</f>
        <v>0</v>
      </c>
      <c r="T151" s="30" t="b">
        <f>NOT(AND(tblDetailedChanges[[#This Row],[New Top Task Flag]],ISBLANK(tblDetailedChanges[[#This Row],[Dep''t Code]])))</f>
        <v>1</v>
      </c>
      <c r="U15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1" s="30" t="b">
        <f>NOT(AND(tblDetailedChanges[[#This Row],[New Top Task Flag]],ISBLANK(tblDetailedChanges[[#This Row],[Top Task Name]])))</f>
        <v>1</v>
      </c>
      <c r="W151" s="30" t="b">
        <f>NOT(AND(tblDetailedChanges[[#This Row],[New Top Task Flag]],ISBLANK(tblDetailedChanges[[#This Row],[Top Task Manager]])))</f>
        <v>1</v>
      </c>
      <c r="X151" s="30" t="b">
        <f>NOT(AND(tblDetailedChanges[[#This Row],[New Top Task Flag]],ISBLANK(tblDetailedChanges[[#This Row],[Requisition Approver]])))</f>
        <v>1</v>
      </c>
      <c r="Y151" s="30" t="b">
        <f>NOT(AND(tblDetailedChanges[[#This Row],[New Top Task Flag]],ISBLANK(tblDetailedChanges[[#This Row],[Top Task Start Date]])))</f>
        <v>1</v>
      </c>
      <c r="Z151" s="30" t="b">
        <f>NOT(AND(tblDetailedChanges[[#This Row],[New Top Task Flag]],ISBLANK(tblDetailedChanges[[#This Row],[Top Task End Date]])))</f>
        <v>1</v>
      </c>
      <c r="AA15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1" s="30" t="b">
        <f>NOT(AND(OR(tblDetailedChanges[[#This Row],[New Top Task Flag]],tblDetailedChanges[[#This Row],[New Sub Task Flag]]),ISBLANK(tblDetailedChanges[[#This Row],[Sub Task Name]])))</f>
        <v>1</v>
      </c>
      <c r="AC151" s="30" t="b">
        <f>TRUE</f>
        <v>1</v>
      </c>
      <c r="AD15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2" spans="3:31" x14ac:dyDescent="0.25">
      <c r="C152" s="29" t="str">
        <f>IF(tblDetailedChanges[[#This Row],[Dep''t Code]]="","",VLOOKUP(tblDetailedChanges[[#This Row],[Dep''t Code]],Table1[],2,0))</f>
        <v/>
      </c>
      <c r="M152" s="38"/>
      <c r="N152" s="38"/>
      <c r="O152" s="33"/>
      <c r="P152" s="39"/>
      <c r="Q152" s="30" t="b">
        <f>tblDetailedChanges[[#This Row],[Change]]=LOOKUPS!$K$2</f>
        <v>0</v>
      </c>
      <c r="R152" s="30" t="b">
        <f>tblDetailedChanges[[#This Row],[Change]]=LOOKUPS!$K$3</f>
        <v>0</v>
      </c>
      <c r="S152" s="30" t="b">
        <f>tblDetailedChanges[[#This Row],[Change]]=LOOKUPS!$K$4</f>
        <v>0</v>
      </c>
      <c r="T152" s="30" t="b">
        <f>NOT(AND(tblDetailedChanges[[#This Row],[New Top Task Flag]],ISBLANK(tblDetailedChanges[[#This Row],[Dep''t Code]])))</f>
        <v>1</v>
      </c>
      <c r="U15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2" s="30" t="b">
        <f>NOT(AND(tblDetailedChanges[[#This Row],[New Top Task Flag]],ISBLANK(tblDetailedChanges[[#This Row],[Top Task Name]])))</f>
        <v>1</v>
      </c>
      <c r="W152" s="30" t="b">
        <f>NOT(AND(tblDetailedChanges[[#This Row],[New Top Task Flag]],ISBLANK(tblDetailedChanges[[#This Row],[Top Task Manager]])))</f>
        <v>1</v>
      </c>
      <c r="X152" s="30" t="b">
        <f>NOT(AND(tblDetailedChanges[[#This Row],[New Top Task Flag]],ISBLANK(tblDetailedChanges[[#This Row],[Requisition Approver]])))</f>
        <v>1</v>
      </c>
      <c r="Y152" s="30" t="b">
        <f>NOT(AND(tblDetailedChanges[[#This Row],[New Top Task Flag]],ISBLANK(tblDetailedChanges[[#This Row],[Top Task Start Date]])))</f>
        <v>1</v>
      </c>
      <c r="Z152" s="30" t="b">
        <f>NOT(AND(tblDetailedChanges[[#This Row],[New Top Task Flag]],ISBLANK(tblDetailedChanges[[#This Row],[Top Task End Date]])))</f>
        <v>1</v>
      </c>
      <c r="AA15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2" s="30" t="b">
        <f>NOT(AND(OR(tblDetailedChanges[[#This Row],[New Top Task Flag]],tblDetailedChanges[[#This Row],[New Sub Task Flag]]),ISBLANK(tblDetailedChanges[[#This Row],[Sub Task Name]])))</f>
        <v>1</v>
      </c>
      <c r="AC152" s="30" t="b">
        <f>TRUE</f>
        <v>1</v>
      </c>
      <c r="AD15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3" spans="3:31" x14ac:dyDescent="0.25">
      <c r="C153" s="29" t="str">
        <f>IF(tblDetailedChanges[[#This Row],[Dep''t Code]]="","",VLOOKUP(tblDetailedChanges[[#This Row],[Dep''t Code]],Table1[],2,0))</f>
        <v/>
      </c>
      <c r="M153" s="38"/>
      <c r="N153" s="38"/>
      <c r="O153" s="33"/>
      <c r="P153" s="39"/>
      <c r="Q153" s="30" t="b">
        <f>tblDetailedChanges[[#This Row],[Change]]=LOOKUPS!$K$2</f>
        <v>0</v>
      </c>
      <c r="R153" s="30" t="b">
        <f>tblDetailedChanges[[#This Row],[Change]]=LOOKUPS!$K$3</f>
        <v>0</v>
      </c>
      <c r="S153" s="30" t="b">
        <f>tblDetailedChanges[[#This Row],[Change]]=LOOKUPS!$K$4</f>
        <v>0</v>
      </c>
      <c r="T153" s="30" t="b">
        <f>NOT(AND(tblDetailedChanges[[#This Row],[New Top Task Flag]],ISBLANK(tblDetailedChanges[[#This Row],[Dep''t Code]])))</f>
        <v>1</v>
      </c>
      <c r="U15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3" s="30" t="b">
        <f>NOT(AND(tblDetailedChanges[[#This Row],[New Top Task Flag]],ISBLANK(tblDetailedChanges[[#This Row],[Top Task Name]])))</f>
        <v>1</v>
      </c>
      <c r="W153" s="30" t="b">
        <f>NOT(AND(tblDetailedChanges[[#This Row],[New Top Task Flag]],ISBLANK(tblDetailedChanges[[#This Row],[Top Task Manager]])))</f>
        <v>1</v>
      </c>
      <c r="X153" s="30" t="b">
        <f>NOT(AND(tblDetailedChanges[[#This Row],[New Top Task Flag]],ISBLANK(tblDetailedChanges[[#This Row],[Requisition Approver]])))</f>
        <v>1</v>
      </c>
      <c r="Y153" s="30" t="b">
        <f>NOT(AND(tblDetailedChanges[[#This Row],[New Top Task Flag]],ISBLANK(tblDetailedChanges[[#This Row],[Top Task Start Date]])))</f>
        <v>1</v>
      </c>
      <c r="Z153" s="30" t="b">
        <f>NOT(AND(tblDetailedChanges[[#This Row],[New Top Task Flag]],ISBLANK(tblDetailedChanges[[#This Row],[Top Task End Date]])))</f>
        <v>1</v>
      </c>
      <c r="AA15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3" s="30" t="b">
        <f>NOT(AND(OR(tblDetailedChanges[[#This Row],[New Top Task Flag]],tblDetailedChanges[[#This Row],[New Sub Task Flag]]),ISBLANK(tblDetailedChanges[[#This Row],[Sub Task Name]])))</f>
        <v>1</v>
      </c>
      <c r="AC153" s="30" t="b">
        <f>TRUE</f>
        <v>1</v>
      </c>
      <c r="AD15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4" spans="3:31" x14ac:dyDescent="0.25">
      <c r="C154" s="29" t="str">
        <f>IF(tblDetailedChanges[[#This Row],[Dep''t Code]]="","",VLOOKUP(tblDetailedChanges[[#This Row],[Dep''t Code]],Table1[],2,0))</f>
        <v/>
      </c>
      <c r="M154" s="38"/>
      <c r="N154" s="38"/>
      <c r="O154" s="33"/>
      <c r="P154" s="39"/>
      <c r="Q154" s="30" t="b">
        <f>tblDetailedChanges[[#This Row],[Change]]=LOOKUPS!$K$2</f>
        <v>0</v>
      </c>
      <c r="R154" s="30" t="b">
        <f>tblDetailedChanges[[#This Row],[Change]]=LOOKUPS!$K$3</f>
        <v>0</v>
      </c>
      <c r="S154" s="30" t="b">
        <f>tblDetailedChanges[[#This Row],[Change]]=LOOKUPS!$K$4</f>
        <v>0</v>
      </c>
      <c r="T154" s="30" t="b">
        <f>NOT(AND(tblDetailedChanges[[#This Row],[New Top Task Flag]],ISBLANK(tblDetailedChanges[[#This Row],[Dep''t Code]])))</f>
        <v>1</v>
      </c>
      <c r="U15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4" s="30" t="b">
        <f>NOT(AND(tblDetailedChanges[[#This Row],[New Top Task Flag]],ISBLANK(tblDetailedChanges[[#This Row],[Top Task Name]])))</f>
        <v>1</v>
      </c>
      <c r="W154" s="30" t="b">
        <f>NOT(AND(tblDetailedChanges[[#This Row],[New Top Task Flag]],ISBLANK(tblDetailedChanges[[#This Row],[Top Task Manager]])))</f>
        <v>1</v>
      </c>
      <c r="X154" s="30" t="b">
        <f>NOT(AND(tblDetailedChanges[[#This Row],[New Top Task Flag]],ISBLANK(tblDetailedChanges[[#This Row],[Requisition Approver]])))</f>
        <v>1</v>
      </c>
      <c r="Y154" s="30" t="b">
        <f>NOT(AND(tblDetailedChanges[[#This Row],[New Top Task Flag]],ISBLANK(tblDetailedChanges[[#This Row],[Top Task Start Date]])))</f>
        <v>1</v>
      </c>
      <c r="Z154" s="30" t="b">
        <f>NOT(AND(tblDetailedChanges[[#This Row],[New Top Task Flag]],ISBLANK(tblDetailedChanges[[#This Row],[Top Task End Date]])))</f>
        <v>1</v>
      </c>
      <c r="AA15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4" s="30" t="b">
        <f>NOT(AND(OR(tblDetailedChanges[[#This Row],[New Top Task Flag]],tblDetailedChanges[[#This Row],[New Sub Task Flag]]),ISBLANK(tblDetailedChanges[[#This Row],[Sub Task Name]])))</f>
        <v>1</v>
      </c>
      <c r="AC154" s="30" t="b">
        <f>TRUE</f>
        <v>1</v>
      </c>
      <c r="AD15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5" spans="3:31" x14ac:dyDescent="0.25">
      <c r="C155" s="29" t="str">
        <f>IF(tblDetailedChanges[[#This Row],[Dep''t Code]]="","",VLOOKUP(tblDetailedChanges[[#This Row],[Dep''t Code]],Table1[],2,0))</f>
        <v/>
      </c>
      <c r="M155" s="38"/>
      <c r="N155" s="38"/>
      <c r="O155" s="33"/>
      <c r="P155" s="39"/>
      <c r="Q155" s="30" t="b">
        <f>tblDetailedChanges[[#This Row],[Change]]=LOOKUPS!$K$2</f>
        <v>0</v>
      </c>
      <c r="R155" s="30" t="b">
        <f>tblDetailedChanges[[#This Row],[Change]]=LOOKUPS!$K$3</f>
        <v>0</v>
      </c>
      <c r="S155" s="30" t="b">
        <f>tblDetailedChanges[[#This Row],[Change]]=LOOKUPS!$K$4</f>
        <v>0</v>
      </c>
      <c r="T155" s="30" t="b">
        <f>NOT(AND(tblDetailedChanges[[#This Row],[New Top Task Flag]],ISBLANK(tblDetailedChanges[[#This Row],[Dep''t Code]])))</f>
        <v>1</v>
      </c>
      <c r="U15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5" s="30" t="b">
        <f>NOT(AND(tblDetailedChanges[[#This Row],[New Top Task Flag]],ISBLANK(tblDetailedChanges[[#This Row],[Top Task Name]])))</f>
        <v>1</v>
      </c>
      <c r="W155" s="30" t="b">
        <f>NOT(AND(tblDetailedChanges[[#This Row],[New Top Task Flag]],ISBLANK(tblDetailedChanges[[#This Row],[Top Task Manager]])))</f>
        <v>1</v>
      </c>
      <c r="X155" s="30" t="b">
        <f>NOT(AND(tblDetailedChanges[[#This Row],[New Top Task Flag]],ISBLANK(tblDetailedChanges[[#This Row],[Requisition Approver]])))</f>
        <v>1</v>
      </c>
      <c r="Y155" s="30" t="b">
        <f>NOT(AND(tblDetailedChanges[[#This Row],[New Top Task Flag]],ISBLANK(tblDetailedChanges[[#This Row],[Top Task Start Date]])))</f>
        <v>1</v>
      </c>
      <c r="Z155" s="30" t="b">
        <f>NOT(AND(tblDetailedChanges[[#This Row],[New Top Task Flag]],ISBLANK(tblDetailedChanges[[#This Row],[Top Task End Date]])))</f>
        <v>1</v>
      </c>
      <c r="AA15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5" s="30" t="b">
        <f>NOT(AND(OR(tblDetailedChanges[[#This Row],[New Top Task Flag]],tblDetailedChanges[[#This Row],[New Sub Task Flag]]),ISBLANK(tblDetailedChanges[[#This Row],[Sub Task Name]])))</f>
        <v>1</v>
      </c>
      <c r="AC155" s="30" t="b">
        <f>TRUE</f>
        <v>1</v>
      </c>
      <c r="AD15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6" spans="3:31" x14ac:dyDescent="0.25">
      <c r="C156" s="29" t="str">
        <f>IF(tblDetailedChanges[[#This Row],[Dep''t Code]]="","",VLOOKUP(tblDetailedChanges[[#This Row],[Dep''t Code]],Table1[],2,0))</f>
        <v/>
      </c>
      <c r="M156" s="38"/>
      <c r="N156" s="38"/>
      <c r="O156" s="33"/>
      <c r="P156" s="39"/>
      <c r="Q156" s="30" t="b">
        <f>tblDetailedChanges[[#This Row],[Change]]=LOOKUPS!$K$2</f>
        <v>0</v>
      </c>
      <c r="R156" s="30" t="b">
        <f>tblDetailedChanges[[#This Row],[Change]]=LOOKUPS!$K$3</f>
        <v>0</v>
      </c>
      <c r="S156" s="30" t="b">
        <f>tblDetailedChanges[[#This Row],[Change]]=LOOKUPS!$K$4</f>
        <v>0</v>
      </c>
      <c r="T156" s="30" t="b">
        <f>NOT(AND(tblDetailedChanges[[#This Row],[New Top Task Flag]],ISBLANK(tblDetailedChanges[[#This Row],[Dep''t Code]])))</f>
        <v>1</v>
      </c>
      <c r="U15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6" s="30" t="b">
        <f>NOT(AND(tblDetailedChanges[[#This Row],[New Top Task Flag]],ISBLANK(tblDetailedChanges[[#This Row],[Top Task Name]])))</f>
        <v>1</v>
      </c>
      <c r="W156" s="30" t="b">
        <f>NOT(AND(tblDetailedChanges[[#This Row],[New Top Task Flag]],ISBLANK(tblDetailedChanges[[#This Row],[Top Task Manager]])))</f>
        <v>1</v>
      </c>
      <c r="X156" s="30" t="b">
        <f>NOT(AND(tblDetailedChanges[[#This Row],[New Top Task Flag]],ISBLANK(tblDetailedChanges[[#This Row],[Requisition Approver]])))</f>
        <v>1</v>
      </c>
      <c r="Y156" s="30" t="b">
        <f>NOT(AND(tblDetailedChanges[[#This Row],[New Top Task Flag]],ISBLANK(tblDetailedChanges[[#This Row],[Top Task Start Date]])))</f>
        <v>1</v>
      </c>
      <c r="Z156" s="30" t="b">
        <f>NOT(AND(tblDetailedChanges[[#This Row],[New Top Task Flag]],ISBLANK(tblDetailedChanges[[#This Row],[Top Task End Date]])))</f>
        <v>1</v>
      </c>
      <c r="AA15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6" s="30" t="b">
        <f>NOT(AND(OR(tblDetailedChanges[[#This Row],[New Top Task Flag]],tblDetailedChanges[[#This Row],[New Sub Task Flag]]),ISBLANK(tblDetailedChanges[[#This Row],[Sub Task Name]])))</f>
        <v>1</v>
      </c>
      <c r="AC156" s="30" t="b">
        <f>TRUE</f>
        <v>1</v>
      </c>
      <c r="AD15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7" spans="3:31" x14ac:dyDescent="0.25">
      <c r="C157" s="29" t="str">
        <f>IF(tblDetailedChanges[[#This Row],[Dep''t Code]]="","",VLOOKUP(tblDetailedChanges[[#This Row],[Dep''t Code]],Table1[],2,0))</f>
        <v/>
      </c>
      <c r="M157" s="38"/>
      <c r="N157" s="38"/>
      <c r="O157" s="33"/>
      <c r="P157" s="39"/>
      <c r="Q157" s="30" t="b">
        <f>tblDetailedChanges[[#This Row],[Change]]=LOOKUPS!$K$2</f>
        <v>0</v>
      </c>
      <c r="R157" s="30" t="b">
        <f>tblDetailedChanges[[#This Row],[Change]]=LOOKUPS!$K$3</f>
        <v>0</v>
      </c>
      <c r="S157" s="30" t="b">
        <f>tblDetailedChanges[[#This Row],[Change]]=LOOKUPS!$K$4</f>
        <v>0</v>
      </c>
      <c r="T157" s="30" t="b">
        <f>NOT(AND(tblDetailedChanges[[#This Row],[New Top Task Flag]],ISBLANK(tblDetailedChanges[[#This Row],[Dep''t Code]])))</f>
        <v>1</v>
      </c>
      <c r="U15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7" s="30" t="b">
        <f>NOT(AND(tblDetailedChanges[[#This Row],[New Top Task Flag]],ISBLANK(tblDetailedChanges[[#This Row],[Top Task Name]])))</f>
        <v>1</v>
      </c>
      <c r="W157" s="30" t="b">
        <f>NOT(AND(tblDetailedChanges[[#This Row],[New Top Task Flag]],ISBLANK(tblDetailedChanges[[#This Row],[Top Task Manager]])))</f>
        <v>1</v>
      </c>
      <c r="X157" s="30" t="b">
        <f>NOT(AND(tblDetailedChanges[[#This Row],[New Top Task Flag]],ISBLANK(tblDetailedChanges[[#This Row],[Requisition Approver]])))</f>
        <v>1</v>
      </c>
      <c r="Y157" s="30" t="b">
        <f>NOT(AND(tblDetailedChanges[[#This Row],[New Top Task Flag]],ISBLANK(tblDetailedChanges[[#This Row],[Top Task Start Date]])))</f>
        <v>1</v>
      </c>
      <c r="Z157" s="30" t="b">
        <f>NOT(AND(tblDetailedChanges[[#This Row],[New Top Task Flag]],ISBLANK(tblDetailedChanges[[#This Row],[Top Task End Date]])))</f>
        <v>1</v>
      </c>
      <c r="AA15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7" s="30" t="b">
        <f>NOT(AND(OR(tblDetailedChanges[[#This Row],[New Top Task Flag]],tblDetailedChanges[[#This Row],[New Sub Task Flag]]),ISBLANK(tblDetailedChanges[[#This Row],[Sub Task Name]])))</f>
        <v>1</v>
      </c>
      <c r="AC157" s="30" t="b">
        <f>TRUE</f>
        <v>1</v>
      </c>
      <c r="AD15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8" spans="3:31" x14ac:dyDescent="0.25">
      <c r="C158" s="29" t="str">
        <f>IF(tblDetailedChanges[[#This Row],[Dep''t Code]]="","",VLOOKUP(tblDetailedChanges[[#This Row],[Dep''t Code]],Table1[],2,0))</f>
        <v/>
      </c>
      <c r="M158" s="38"/>
      <c r="N158" s="38"/>
      <c r="O158" s="33"/>
      <c r="P158" s="39"/>
      <c r="Q158" s="30" t="b">
        <f>tblDetailedChanges[[#This Row],[Change]]=LOOKUPS!$K$2</f>
        <v>0</v>
      </c>
      <c r="R158" s="30" t="b">
        <f>tblDetailedChanges[[#This Row],[Change]]=LOOKUPS!$K$3</f>
        <v>0</v>
      </c>
      <c r="S158" s="30" t="b">
        <f>tblDetailedChanges[[#This Row],[Change]]=LOOKUPS!$K$4</f>
        <v>0</v>
      </c>
      <c r="T158" s="30" t="b">
        <f>NOT(AND(tblDetailedChanges[[#This Row],[New Top Task Flag]],ISBLANK(tblDetailedChanges[[#This Row],[Dep''t Code]])))</f>
        <v>1</v>
      </c>
      <c r="U15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8" s="30" t="b">
        <f>NOT(AND(tblDetailedChanges[[#This Row],[New Top Task Flag]],ISBLANK(tblDetailedChanges[[#This Row],[Top Task Name]])))</f>
        <v>1</v>
      </c>
      <c r="W158" s="30" t="b">
        <f>NOT(AND(tblDetailedChanges[[#This Row],[New Top Task Flag]],ISBLANK(tblDetailedChanges[[#This Row],[Top Task Manager]])))</f>
        <v>1</v>
      </c>
      <c r="X158" s="30" t="b">
        <f>NOT(AND(tblDetailedChanges[[#This Row],[New Top Task Flag]],ISBLANK(tblDetailedChanges[[#This Row],[Requisition Approver]])))</f>
        <v>1</v>
      </c>
      <c r="Y158" s="30" t="b">
        <f>NOT(AND(tblDetailedChanges[[#This Row],[New Top Task Flag]],ISBLANK(tblDetailedChanges[[#This Row],[Top Task Start Date]])))</f>
        <v>1</v>
      </c>
      <c r="Z158" s="30" t="b">
        <f>NOT(AND(tblDetailedChanges[[#This Row],[New Top Task Flag]],ISBLANK(tblDetailedChanges[[#This Row],[Top Task End Date]])))</f>
        <v>1</v>
      </c>
      <c r="AA15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8" s="30" t="b">
        <f>NOT(AND(OR(tblDetailedChanges[[#This Row],[New Top Task Flag]],tblDetailedChanges[[#This Row],[New Sub Task Flag]]),ISBLANK(tblDetailedChanges[[#This Row],[Sub Task Name]])))</f>
        <v>1</v>
      </c>
      <c r="AC158" s="30" t="b">
        <f>TRUE</f>
        <v>1</v>
      </c>
      <c r="AD15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59" spans="3:31" x14ac:dyDescent="0.25">
      <c r="C159" s="29" t="str">
        <f>IF(tblDetailedChanges[[#This Row],[Dep''t Code]]="","",VLOOKUP(tblDetailedChanges[[#This Row],[Dep''t Code]],Table1[],2,0))</f>
        <v/>
      </c>
      <c r="M159" s="38"/>
      <c r="N159" s="38"/>
      <c r="O159" s="33"/>
      <c r="P159" s="39"/>
      <c r="Q159" s="30" t="b">
        <f>tblDetailedChanges[[#This Row],[Change]]=LOOKUPS!$K$2</f>
        <v>0</v>
      </c>
      <c r="R159" s="30" t="b">
        <f>tblDetailedChanges[[#This Row],[Change]]=LOOKUPS!$K$3</f>
        <v>0</v>
      </c>
      <c r="S159" s="30" t="b">
        <f>tblDetailedChanges[[#This Row],[Change]]=LOOKUPS!$K$4</f>
        <v>0</v>
      </c>
      <c r="T159" s="30" t="b">
        <f>NOT(AND(tblDetailedChanges[[#This Row],[New Top Task Flag]],ISBLANK(tblDetailedChanges[[#This Row],[Dep''t Code]])))</f>
        <v>1</v>
      </c>
      <c r="U15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59" s="30" t="b">
        <f>NOT(AND(tblDetailedChanges[[#This Row],[New Top Task Flag]],ISBLANK(tblDetailedChanges[[#This Row],[Top Task Name]])))</f>
        <v>1</v>
      </c>
      <c r="W159" s="30" t="b">
        <f>NOT(AND(tblDetailedChanges[[#This Row],[New Top Task Flag]],ISBLANK(tblDetailedChanges[[#This Row],[Top Task Manager]])))</f>
        <v>1</v>
      </c>
      <c r="X159" s="30" t="b">
        <f>NOT(AND(tblDetailedChanges[[#This Row],[New Top Task Flag]],ISBLANK(tblDetailedChanges[[#This Row],[Requisition Approver]])))</f>
        <v>1</v>
      </c>
      <c r="Y159" s="30" t="b">
        <f>NOT(AND(tblDetailedChanges[[#This Row],[New Top Task Flag]],ISBLANK(tblDetailedChanges[[#This Row],[Top Task Start Date]])))</f>
        <v>1</v>
      </c>
      <c r="Z159" s="30" t="b">
        <f>NOT(AND(tblDetailedChanges[[#This Row],[New Top Task Flag]],ISBLANK(tblDetailedChanges[[#This Row],[Top Task End Date]])))</f>
        <v>1</v>
      </c>
      <c r="AA15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59" s="30" t="b">
        <f>NOT(AND(OR(tblDetailedChanges[[#This Row],[New Top Task Flag]],tblDetailedChanges[[#This Row],[New Sub Task Flag]]),ISBLANK(tblDetailedChanges[[#This Row],[Sub Task Name]])))</f>
        <v>1</v>
      </c>
      <c r="AC159" s="30" t="b">
        <f>TRUE</f>
        <v>1</v>
      </c>
      <c r="AD15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5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0" spans="3:31" x14ac:dyDescent="0.25">
      <c r="C160" s="29" t="str">
        <f>IF(tblDetailedChanges[[#This Row],[Dep''t Code]]="","",VLOOKUP(tblDetailedChanges[[#This Row],[Dep''t Code]],Table1[],2,0))</f>
        <v/>
      </c>
      <c r="M160" s="38"/>
      <c r="N160" s="38"/>
      <c r="O160" s="33"/>
      <c r="P160" s="39"/>
      <c r="Q160" s="30" t="b">
        <f>tblDetailedChanges[[#This Row],[Change]]=LOOKUPS!$K$2</f>
        <v>0</v>
      </c>
      <c r="R160" s="30" t="b">
        <f>tblDetailedChanges[[#This Row],[Change]]=LOOKUPS!$K$3</f>
        <v>0</v>
      </c>
      <c r="S160" s="30" t="b">
        <f>tblDetailedChanges[[#This Row],[Change]]=LOOKUPS!$K$4</f>
        <v>0</v>
      </c>
      <c r="T160" s="30" t="b">
        <f>NOT(AND(tblDetailedChanges[[#This Row],[New Top Task Flag]],ISBLANK(tblDetailedChanges[[#This Row],[Dep''t Code]])))</f>
        <v>1</v>
      </c>
      <c r="U16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0" s="30" t="b">
        <f>NOT(AND(tblDetailedChanges[[#This Row],[New Top Task Flag]],ISBLANK(tblDetailedChanges[[#This Row],[Top Task Name]])))</f>
        <v>1</v>
      </c>
      <c r="W160" s="30" t="b">
        <f>NOT(AND(tblDetailedChanges[[#This Row],[New Top Task Flag]],ISBLANK(tblDetailedChanges[[#This Row],[Top Task Manager]])))</f>
        <v>1</v>
      </c>
      <c r="X160" s="30" t="b">
        <f>NOT(AND(tblDetailedChanges[[#This Row],[New Top Task Flag]],ISBLANK(tblDetailedChanges[[#This Row],[Requisition Approver]])))</f>
        <v>1</v>
      </c>
      <c r="Y160" s="30" t="b">
        <f>NOT(AND(tblDetailedChanges[[#This Row],[New Top Task Flag]],ISBLANK(tblDetailedChanges[[#This Row],[Top Task Start Date]])))</f>
        <v>1</v>
      </c>
      <c r="Z160" s="30" t="b">
        <f>NOT(AND(tblDetailedChanges[[#This Row],[New Top Task Flag]],ISBLANK(tblDetailedChanges[[#This Row],[Top Task End Date]])))</f>
        <v>1</v>
      </c>
      <c r="AA16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0" s="30" t="b">
        <f>NOT(AND(OR(tblDetailedChanges[[#This Row],[New Top Task Flag]],tblDetailedChanges[[#This Row],[New Sub Task Flag]]),ISBLANK(tblDetailedChanges[[#This Row],[Sub Task Name]])))</f>
        <v>1</v>
      </c>
      <c r="AC160" s="30" t="b">
        <f>TRUE</f>
        <v>1</v>
      </c>
      <c r="AD16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1" spans="3:31" x14ac:dyDescent="0.25">
      <c r="C161" s="29" t="str">
        <f>IF(tblDetailedChanges[[#This Row],[Dep''t Code]]="","",VLOOKUP(tblDetailedChanges[[#This Row],[Dep''t Code]],Table1[],2,0))</f>
        <v/>
      </c>
      <c r="M161" s="38"/>
      <c r="N161" s="38"/>
      <c r="O161" s="33"/>
      <c r="P161" s="39"/>
      <c r="Q161" s="30" t="b">
        <f>tblDetailedChanges[[#This Row],[Change]]=LOOKUPS!$K$2</f>
        <v>0</v>
      </c>
      <c r="R161" s="30" t="b">
        <f>tblDetailedChanges[[#This Row],[Change]]=LOOKUPS!$K$3</f>
        <v>0</v>
      </c>
      <c r="S161" s="30" t="b">
        <f>tblDetailedChanges[[#This Row],[Change]]=LOOKUPS!$K$4</f>
        <v>0</v>
      </c>
      <c r="T161" s="30" t="b">
        <f>NOT(AND(tblDetailedChanges[[#This Row],[New Top Task Flag]],ISBLANK(tblDetailedChanges[[#This Row],[Dep''t Code]])))</f>
        <v>1</v>
      </c>
      <c r="U16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1" s="30" t="b">
        <f>NOT(AND(tblDetailedChanges[[#This Row],[New Top Task Flag]],ISBLANK(tblDetailedChanges[[#This Row],[Top Task Name]])))</f>
        <v>1</v>
      </c>
      <c r="W161" s="30" t="b">
        <f>NOT(AND(tblDetailedChanges[[#This Row],[New Top Task Flag]],ISBLANK(tblDetailedChanges[[#This Row],[Top Task Manager]])))</f>
        <v>1</v>
      </c>
      <c r="X161" s="30" t="b">
        <f>NOT(AND(tblDetailedChanges[[#This Row],[New Top Task Flag]],ISBLANK(tblDetailedChanges[[#This Row],[Requisition Approver]])))</f>
        <v>1</v>
      </c>
      <c r="Y161" s="30" t="b">
        <f>NOT(AND(tblDetailedChanges[[#This Row],[New Top Task Flag]],ISBLANK(tblDetailedChanges[[#This Row],[Top Task Start Date]])))</f>
        <v>1</v>
      </c>
      <c r="Z161" s="30" t="b">
        <f>NOT(AND(tblDetailedChanges[[#This Row],[New Top Task Flag]],ISBLANK(tblDetailedChanges[[#This Row],[Top Task End Date]])))</f>
        <v>1</v>
      </c>
      <c r="AA16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1" s="30" t="b">
        <f>NOT(AND(OR(tblDetailedChanges[[#This Row],[New Top Task Flag]],tblDetailedChanges[[#This Row],[New Sub Task Flag]]),ISBLANK(tblDetailedChanges[[#This Row],[Sub Task Name]])))</f>
        <v>1</v>
      </c>
      <c r="AC161" s="30" t="b">
        <f>TRUE</f>
        <v>1</v>
      </c>
      <c r="AD16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2" spans="3:31" x14ac:dyDescent="0.25">
      <c r="C162" s="29" t="str">
        <f>IF(tblDetailedChanges[[#This Row],[Dep''t Code]]="","",VLOOKUP(tblDetailedChanges[[#This Row],[Dep''t Code]],Table1[],2,0))</f>
        <v/>
      </c>
      <c r="M162" s="38"/>
      <c r="N162" s="38"/>
      <c r="O162" s="33"/>
      <c r="P162" s="39"/>
      <c r="Q162" s="30" t="b">
        <f>tblDetailedChanges[[#This Row],[Change]]=LOOKUPS!$K$2</f>
        <v>0</v>
      </c>
      <c r="R162" s="30" t="b">
        <f>tblDetailedChanges[[#This Row],[Change]]=LOOKUPS!$K$3</f>
        <v>0</v>
      </c>
      <c r="S162" s="30" t="b">
        <f>tblDetailedChanges[[#This Row],[Change]]=LOOKUPS!$K$4</f>
        <v>0</v>
      </c>
      <c r="T162" s="30" t="b">
        <f>NOT(AND(tblDetailedChanges[[#This Row],[New Top Task Flag]],ISBLANK(tblDetailedChanges[[#This Row],[Dep''t Code]])))</f>
        <v>1</v>
      </c>
      <c r="U16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2" s="30" t="b">
        <f>NOT(AND(tblDetailedChanges[[#This Row],[New Top Task Flag]],ISBLANK(tblDetailedChanges[[#This Row],[Top Task Name]])))</f>
        <v>1</v>
      </c>
      <c r="W162" s="30" t="b">
        <f>NOT(AND(tblDetailedChanges[[#This Row],[New Top Task Flag]],ISBLANK(tblDetailedChanges[[#This Row],[Top Task Manager]])))</f>
        <v>1</v>
      </c>
      <c r="X162" s="30" t="b">
        <f>NOT(AND(tblDetailedChanges[[#This Row],[New Top Task Flag]],ISBLANK(tblDetailedChanges[[#This Row],[Requisition Approver]])))</f>
        <v>1</v>
      </c>
      <c r="Y162" s="30" t="b">
        <f>NOT(AND(tblDetailedChanges[[#This Row],[New Top Task Flag]],ISBLANK(tblDetailedChanges[[#This Row],[Top Task Start Date]])))</f>
        <v>1</v>
      </c>
      <c r="Z162" s="30" t="b">
        <f>NOT(AND(tblDetailedChanges[[#This Row],[New Top Task Flag]],ISBLANK(tblDetailedChanges[[#This Row],[Top Task End Date]])))</f>
        <v>1</v>
      </c>
      <c r="AA16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2" s="30" t="b">
        <f>NOT(AND(OR(tblDetailedChanges[[#This Row],[New Top Task Flag]],tblDetailedChanges[[#This Row],[New Sub Task Flag]]),ISBLANK(tblDetailedChanges[[#This Row],[Sub Task Name]])))</f>
        <v>1</v>
      </c>
      <c r="AC162" s="30" t="b">
        <f>TRUE</f>
        <v>1</v>
      </c>
      <c r="AD16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3" spans="3:31" x14ac:dyDescent="0.25">
      <c r="C163" s="29" t="str">
        <f>IF(tblDetailedChanges[[#This Row],[Dep''t Code]]="","",VLOOKUP(tblDetailedChanges[[#This Row],[Dep''t Code]],Table1[],2,0))</f>
        <v/>
      </c>
      <c r="M163" s="38"/>
      <c r="N163" s="38"/>
      <c r="O163" s="33"/>
      <c r="P163" s="39"/>
      <c r="Q163" s="30" t="b">
        <f>tblDetailedChanges[[#This Row],[Change]]=LOOKUPS!$K$2</f>
        <v>0</v>
      </c>
      <c r="R163" s="30" t="b">
        <f>tblDetailedChanges[[#This Row],[Change]]=LOOKUPS!$K$3</f>
        <v>0</v>
      </c>
      <c r="S163" s="30" t="b">
        <f>tblDetailedChanges[[#This Row],[Change]]=LOOKUPS!$K$4</f>
        <v>0</v>
      </c>
      <c r="T163" s="30" t="b">
        <f>NOT(AND(tblDetailedChanges[[#This Row],[New Top Task Flag]],ISBLANK(tblDetailedChanges[[#This Row],[Dep''t Code]])))</f>
        <v>1</v>
      </c>
      <c r="U16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3" s="30" t="b">
        <f>NOT(AND(tblDetailedChanges[[#This Row],[New Top Task Flag]],ISBLANK(tblDetailedChanges[[#This Row],[Top Task Name]])))</f>
        <v>1</v>
      </c>
      <c r="W163" s="30" t="b">
        <f>NOT(AND(tblDetailedChanges[[#This Row],[New Top Task Flag]],ISBLANK(tblDetailedChanges[[#This Row],[Top Task Manager]])))</f>
        <v>1</v>
      </c>
      <c r="X163" s="30" t="b">
        <f>NOT(AND(tblDetailedChanges[[#This Row],[New Top Task Flag]],ISBLANK(tblDetailedChanges[[#This Row],[Requisition Approver]])))</f>
        <v>1</v>
      </c>
      <c r="Y163" s="30" t="b">
        <f>NOT(AND(tblDetailedChanges[[#This Row],[New Top Task Flag]],ISBLANK(tblDetailedChanges[[#This Row],[Top Task Start Date]])))</f>
        <v>1</v>
      </c>
      <c r="Z163" s="30" t="b">
        <f>NOT(AND(tblDetailedChanges[[#This Row],[New Top Task Flag]],ISBLANK(tblDetailedChanges[[#This Row],[Top Task End Date]])))</f>
        <v>1</v>
      </c>
      <c r="AA16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3" s="30" t="b">
        <f>NOT(AND(OR(tblDetailedChanges[[#This Row],[New Top Task Flag]],tblDetailedChanges[[#This Row],[New Sub Task Flag]]),ISBLANK(tblDetailedChanges[[#This Row],[Sub Task Name]])))</f>
        <v>1</v>
      </c>
      <c r="AC163" s="30" t="b">
        <f>TRUE</f>
        <v>1</v>
      </c>
      <c r="AD16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4" spans="3:31" x14ac:dyDescent="0.25">
      <c r="C164" s="29" t="str">
        <f>IF(tblDetailedChanges[[#This Row],[Dep''t Code]]="","",VLOOKUP(tblDetailedChanges[[#This Row],[Dep''t Code]],Table1[],2,0))</f>
        <v/>
      </c>
      <c r="M164" s="38"/>
      <c r="N164" s="38"/>
      <c r="O164" s="33"/>
      <c r="P164" s="39"/>
      <c r="Q164" s="30" t="b">
        <f>tblDetailedChanges[[#This Row],[Change]]=LOOKUPS!$K$2</f>
        <v>0</v>
      </c>
      <c r="R164" s="30" t="b">
        <f>tblDetailedChanges[[#This Row],[Change]]=LOOKUPS!$K$3</f>
        <v>0</v>
      </c>
      <c r="S164" s="30" t="b">
        <f>tblDetailedChanges[[#This Row],[Change]]=LOOKUPS!$K$4</f>
        <v>0</v>
      </c>
      <c r="T164" s="30" t="b">
        <f>NOT(AND(tblDetailedChanges[[#This Row],[New Top Task Flag]],ISBLANK(tblDetailedChanges[[#This Row],[Dep''t Code]])))</f>
        <v>1</v>
      </c>
      <c r="U16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4" s="30" t="b">
        <f>NOT(AND(tblDetailedChanges[[#This Row],[New Top Task Flag]],ISBLANK(tblDetailedChanges[[#This Row],[Top Task Name]])))</f>
        <v>1</v>
      </c>
      <c r="W164" s="30" t="b">
        <f>NOT(AND(tblDetailedChanges[[#This Row],[New Top Task Flag]],ISBLANK(tblDetailedChanges[[#This Row],[Top Task Manager]])))</f>
        <v>1</v>
      </c>
      <c r="X164" s="30" t="b">
        <f>NOT(AND(tblDetailedChanges[[#This Row],[New Top Task Flag]],ISBLANK(tblDetailedChanges[[#This Row],[Requisition Approver]])))</f>
        <v>1</v>
      </c>
      <c r="Y164" s="30" t="b">
        <f>NOT(AND(tblDetailedChanges[[#This Row],[New Top Task Flag]],ISBLANK(tblDetailedChanges[[#This Row],[Top Task Start Date]])))</f>
        <v>1</v>
      </c>
      <c r="Z164" s="30" t="b">
        <f>NOT(AND(tblDetailedChanges[[#This Row],[New Top Task Flag]],ISBLANK(tblDetailedChanges[[#This Row],[Top Task End Date]])))</f>
        <v>1</v>
      </c>
      <c r="AA16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4" s="30" t="b">
        <f>NOT(AND(OR(tblDetailedChanges[[#This Row],[New Top Task Flag]],tblDetailedChanges[[#This Row],[New Sub Task Flag]]),ISBLANK(tblDetailedChanges[[#This Row],[Sub Task Name]])))</f>
        <v>1</v>
      </c>
      <c r="AC164" s="30" t="b">
        <f>TRUE</f>
        <v>1</v>
      </c>
      <c r="AD16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5" spans="3:31" x14ac:dyDescent="0.25">
      <c r="C165" s="29" t="str">
        <f>IF(tblDetailedChanges[[#This Row],[Dep''t Code]]="","",VLOOKUP(tblDetailedChanges[[#This Row],[Dep''t Code]],Table1[],2,0))</f>
        <v/>
      </c>
      <c r="M165" s="38"/>
      <c r="N165" s="38"/>
      <c r="O165" s="33"/>
      <c r="P165" s="39"/>
      <c r="Q165" s="30" t="b">
        <f>tblDetailedChanges[[#This Row],[Change]]=LOOKUPS!$K$2</f>
        <v>0</v>
      </c>
      <c r="R165" s="30" t="b">
        <f>tblDetailedChanges[[#This Row],[Change]]=LOOKUPS!$K$3</f>
        <v>0</v>
      </c>
      <c r="S165" s="30" t="b">
        <f>tblDetailedChanges[[#This Row],[Change]]=LOOKUPS!$K$4</f>
        <v>0</v>
      </c>
      <c r="T165" s="30" t="b">
        <f>NOT(AND(tblDetailedChanges[[#This Row],[New Top Task Flag]],ISBLANK(tblDetailedChanges[[#This Row],[Dep''t Code]])))</f>
        <v>1</v>
      </c>
      <c r="U16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5" s="30" t="b">
        <f>NOT(AND(tblDetailedChanges[[#This Row],[New Top Task Flag]],ISBLANK(tblDetailedChanges[[#This Row],[Top Task Name]])))</f>
        <v>1</v>
      </c>
      <c r="W165" s="30" t="b">
        <f>NOT(AND(tblDetailedChanges[[#This Row],[New Top Task Flag]],ISBLANK(tblDetailedChanges[[#This Row],[Top Task Manager]])))</f>
        <v>1</v>
      </c>
      <c r="X165" s="30" t="b">
        <f>NOT(AND(tblDetailedChanges[[#This Row],[New Top Task Flag]],ISBLANK(tblDetailedChanges[[#This Row],[Requisition Approver]])))</f>
        <v>1</v>
      </c>
      <c r="Y165" s="30" t="b">
        <f>NOT(AND(tblDetailedChanges[[#This Row],[New Top Task Flag]],ISBLANK(tblDetailedChanges[[#This Row],[Top Task Start Date]])))</f>
        <v>1</v>
      </c>
      <c r="Z165" s="30" t="b">
        <f>NOT(AND(tblDetailedChanges[[#This Row],[New Top Task Flag]],ISBLANK(tblDetailedChanges[[#This Row],[Top Task End Date]])))</f>
        <v>1</v>
      </c>
      <c r="AA16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5" s="30" t="b">
        <f>NOT(AND(OR(tblDetailedChanges[[#This Row],[New Top Task Flag]],tblDetailedChanges[[#This Row],[New Sub Task Flag]]),ISBLANK(tblDetailedChanges[[#This Row],[Sub Task Name]])))</f>
        <v>1</v>
      </c>
      <c r="AC165" s="30" t="b">
        <f>TRUE</f>
        <v>1</v>
      </c>
      <c r="AD16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6" spans="3:31" x14ac:dyDescent="0.25">
      <c r="C166" s="29" t="str">
        <f>IF(tblDetailedChanges[[#This Row],[Dep''t Code]]="","",VLOOKUP(tblDetailedChanges[[#This Row],[Dep''t Code]],Table1[],2,0))</f>
        <v/>
      </c>
      <c r="M166" s="38"/>
      <c r="N166" s="38"/>
      <c r="O166" s="33"/>
      <c r="P166" s="39"/>
      <c r="Q166" s="30" t="b">
        <f>tblDetailedChanges[[#This Row],[Change]]=LOOKUPS!$K$2</f>
        <v>0</v>
      </c>
      <c r="R166" s="30" t="b">
        <f>tblDetailedChanges[[#This Row],[Change]]=LOOKUPS!$K$3</f>
        <v>0</v>
      </c>
      <c r="S166" s="30" t="b">
        <f>tblDetailedChanges[[#This Row],[Change]]=LOOKUPS!$K$4</f>
        <v>0</v>
      </c>
      <c r="T166" s="30" t="b">
        <f>NOT(AND(tblDetailedChanges[[#This Row],[New Top Task Flag]],ISBLANK(tblDetailedChanges[[#This Row],[Dep''t Code]])))</f>
        <v>1</v>
      </c>
      <c r="U16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6" s="30" t="b">
        <f>NOT(AND(tblDetailedChanges[[#This Row],[New Top Task Flag]],ISBLANK(tblDetailedChanges[[#This Row],[Top Task Name]])))</f>
        <v>1</v>
      </c>
      <c r="W166" s="30" t="b">
        <f>NOT(AND(tblDetailedChanges[[#This Row],[New Top Task Flag]],ISBLANK(tblDetailedChanges[[#This Row],[Top Task Manager]])))</f>
        <v>1</v>
      </c>
      <c r="X166" s="30" t="b">
        <f>NOT(AND(tblDetailedChanges[[#This Row],[New Top Task Flag]],ISBLANK(tblDetailedChanges[[#This Row],[Requisition Approver]])))</f>
        <v>1</v>
      </c>
      <c r="Y166" s="30" t="b">
        <f>NOT(AND(tblDetailedChanges[[#This Row],[New Top Task Flag]],ISBLANK(tblDetailedChanges[[#This Row],[Top Task Start Date]])))</f>
        <v>1</v>
      </c>
      <c r="Z166" s="30" t="b">
        <f>NOT(AND(tblDetailedChanges[[#This Row],[New Top Task Flag]],ISBLANK(tblDetailedChanges[[#This Row],[Top Task End Date]])))</f>
        <v>1</v>
      </c>
      <c r="AA16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6" s="30" t="b">
        <f>NOT(AND(OR(tblDetailedChanges[[#This Row],[New Top Task Flag]],tblDetailedChanges[[#This Row],[New Sub Task Flag]]),ISBLANK(tblDetailedChanges[[#This Row],[Sub Task Name]])))</f>
        <v>1</v>
      </c>
      <c r="AC166" s="30" t="b">
        <f>TRUE</f>
        <v>1</v>
      </c>
      <c r="AD16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7" spans="3:31" x14ac:dyDescent="0.25">
      <c r="C167" s="29" t="str">
        <f>IF(tblDetailedChanges[[#This Row],[Dep''t Code]]="","",VLOOKUP(tblDetailedChanges[[#This Row],[Dep''t Code]],Table1[],2,0))</f>
        <v/>
      </c>
      <c r="M167" s="38"/>
      <c r="N167" s="38"/>
      <c r="O167" s="33"/>
      <c r="P167" s="39"/>
      <c r="Q167" s="30" t="b">
        <f>tblDetailedChanges[[#This Row],[Change]]=LOOKUPS!$K$2</f>
        <v>0</v>
      </c>
      <c r="R167" s="30" t="b">
        <f>tblDetailedChanges[[#This Row],[Change]]=LOOKUPS!$K$3</f>
        <v>0</v>
      </c>
      <c r="S167" s="30" t="b">
        <f>tblDetailedChanges[[#This Row],[Change]]=LOOKUPS!$K$4</f>
        <v>0</v>
      </c>
      <c r="T167" s="30" t="b">
        <f>NOT(AND(tblDetailedChanges[[#This Row],[New Top Task Flag]],ISBLANK(tblDetailedChanges[[#This Row],[Dep''t Code]])))</f>
        <v>1</v>
      </c>
      <c r="U16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7" s="30" t="b">
        <f>NOT(AND(tblDetailedChanges[[#This Row],[New Top Task Flag]],ISBLANK(tblDetailedChanges[[#This Row],[Top Task Name]])))</f>
        <v>1</v>
      </c>
      <c r="W167" s="30" t="b">
        <f>NOT(AND(tblDetailedChanges[[#This Row],[New Top Task Flag]],ISBLANK(tblDetailedChanges[[#This Row],[Top Task Manager]])))</f>
        <v>1</v>
      </c>
      <c r="X167" s="30" t="b">
        <f>NOT(AND(tblDetailedChanges[[#This Row],[New Top Task Flag]],ISBLANK(tblDetailedChanges[[#This Row],[Requisition Approver]])))</f>
        <v>1</v>
      </c>
      <c r="Y167" s="30" t="b">
        <f>NOT(AND(tblDetailedChanges[[#This Row],[New Top Task Flag]],ISBLANK(tblDetailedChanges[[#This Row],[Top Task Start Date]])))</f>
        <v>1</v>
      </c>
      <c r="Z167" s="30" t="b">
        <f>NOT(AND(tblDetailedChanges[[#This Row],[New Top Task Flag]],ISBLANK(tblDetailedChanges[[#This Row],[Top Task End Date]])))</f>
        <v>1</v>
      </c>
      <c r="AA16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7" s="30" t="b">
        <f>NOT(AND(OR(tblDetailedChanges[[#This Row],[New Top Task Flag]],tblDetailedChanges[[#This Row],[New Sub Task Flag]]),ISBLANK(tblDetailedChanges[[#This Row],[Sub Task Name]])))</f>
        <v>1</v>
      </c>
      <c r="AC167" s="30" t="b">
        <f>TRUE</f>
        <v>1</v>
      </c>
      <c r="AD16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8" spans="3:31" x14ac:dyDescent="0.25">
      <c r="C168" s="29" t="str">
        <f>IF(tblDetailedChanges[[#This Row],[Dep''t Code]]="","",VLOOKUP(tblDetailedChanges[[#This Row],[Dep''t Code]],Table1[],2,0))</f>
        <v/>
      </c>
      <c r="M168" s="38"/>
      <c r="N168" s="38"/>
      <c r="O168" s="33"/>
      <c r="P168" s="39"/>
      <c r="Q168" s="30" t="b">
        <f>tblDetailedChanges[[#This Row],[Change]]=LOOKUPS!$K$2</f>
        <v>0</v>
      </c>
      <c r="R168" s="30" t="b">
        <f>tblDetailedChanges[[#This Row],[Change]]=LOOKUPS!$K$3</f>
        <v>0</v>
      </c>
      <c r="S168" s="30" t="b">
        <f>tblDetailedChanges[[#This Row],[Change]]=LOOKUPS!$K$4</f>
        <v>0</v>
      </c>
      <c r="T168" s="30" t="b">
        <f>NOT(AND(tblDetailedChanges[[#This Row],[New Top Task Flag]],ISBLANK(tblDetailedChanges[[#This Row],[Dep''t Code]])))</f>
        <v>1</v>
      </c>
      <c r="U16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8" s="30" t="b">
        <f>NOT(AND(tblDetailedChanges[[#This Row],[New Top Task Flag]],ISBLANK(tblDetailedChanges[[#This Row],[Top Task Name]])))</f>
        <v>1</v>
      </c>
      <c r="W168" s="30" t="b">
        <f>NOT(AND(tblDetailedChanges[[#This Row],[New Top Task Flag]],ISBLANK(tblDetailedChanges[[#This Row],[Top Task Manager]])))</f>
        <v>1</v>
      </c>
      <c r="X168" s="30" t="b">
        <f>NOT(AND(tblDetailedChanges[[#This Row],[New Top Task Flag]],ISBLANK(tblDetailedChanges[[#This Row],[Requisition Approver]])))</f>
        <v>1</v>
      </c>
      <c r="Y168" s="30" t="b">
        <f>NOT(AND(tblDetailedChanges[[#This Row],[New Top Task Flag]],ISBLANK(tblDetailedChanges[[#This Row],[Top Task Start Date]])))</f>
        <v>1</v>
      </c>
      <c r="Z168" s="30" t="b">
        <f>NOT(AND(tblDetailedChanges[[#This Row],[New Top Task Flag]],ISBLANK(tblDetailedChanges[[#This Row],[Top Task End Date]])))</f>
        <v>1</v>
      </c>
      <c r="AA16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8" s="30" t="b">
        <f>NOT(AND(OR(tblDetailedChanges[[#This Row],[New Top Task Flag]],tblDetailedChanges[[#This Row],[New Sub Task Flag]]),ISBLANK(tblDetailedChanges[[#This Row],[Sub Task Name]])))</f>
        <v>1</v>
      </c>
      <c r="AC168" s="30" t="b">
        <f>TRUE</f>
        <v>1</v>
      </c>
      <c r="AD16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69" spans="3:31" x14ac:dyDescent="0.25">
      <c r="C169" s="29" t="str">
        <f>IF(tblDetailedChanges[[#This Row],[Dep''t Code]]="","",VLOOKUP(tblDetailedChanges[[#This Row],[Dep''t Code]],Table1[],2,0))</f>
        <v/>
      </c>
      <c r="M169" s="38"/>
      <c r="N169" s="38"/>
      <c r="O169" s="33"/>
      <c r="P169" s="39"/>
      <c r="Q169" s="30" t="b">
        <f>tblDetailedChanges[[#This Row],[Change]]=LOOKUPS!$K$2</f>
        <v>0</v>
      </c>
      <c r="R169" s="30" t="b">
        <f>tblDetailedChanges[[#This Row],[Change]]=LOOKUPS!$K$3</f>
        <v>0</v>
      </c>
      <c r="S169" s="30" t="b">
        <f>tblDetailedChanges[[#This Row],[Change]]=LOOKUPS!$K$4</f>
        <v>0</v>
      </c>
      <c r="T169" s="30" t="b">
        <f>NOT(AND(tblDetailedChanges[[#This Row],[New Top Task Flag]],ISBLANK(tblDetailedChanges[[#This Row],[Dep''t Code]])))</f>
        <v>1</v>
      </c>
      <c r="U16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69" s="30" t="b">
        <f>NOT(AND(tblDetailedChanges[[#This Row],[New Top Task Flag]],ISBLANK(tblDetailedChanges[[#This Row],[Top Task Name]])))</f>
        <v>1</v>
      </c>
      <c r="W169" s="30" t="b">
        <f>NOT(AND(tblDetailedChanges[[#This Row],[New Top Task Flag]],ISBLANK(tblDetailedChanges[[#This Row],[Top Task Manager]])))</f>
        <v>1</v>
      </c>
      <c r="X169" s="30" t="b">
        <f>NOT(AND(tblDetailedChanges[[#This Row],[New Top Task Flag]],ISBLANK(tblDetailedChanges[[#This Row],[Requisition Approver]])))</f>
        <v>1</v>
      </c>
      <c r="Y169" s="30" t="b">
        <f>NOT(AND(tblDetailedChanges[[#This Row],[New Top Task Flag]],ISBLANK(tblDetailedChanges[[#This Row],[Top Task Start Date]])))</f>
        <v>1</v>
      </c>
      <c r="Z169" s="30" t="b">
        <f>NOT(AND(tblDetailedChanges[[#This Row],[New Top Task Flag]],ISBLANK(tblDetailedChanges[[#This Row],[Top Task End Date]])))</f>
        <v>1</v>
      </c>
      <c r="AA16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69" s="30" t="b">
        <f>NOT(AND(OR(tblDetailedChanges[[#This Row],[New Top Task Flag]],tblDetailedChanges[[#This Row],[New Sub Task Flag]]),ISBLANK(tblDetailedChanges[[#This Row],[Sub Task Name]])))</f>
        <v>1</v>
      </c>
      <c r="AC169" s="30" t="b">
        <f>TRUE</f>
        <v>1</v>
      </c>
      <c r="AD16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6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0" spans="3:31" x14ac:dyDescent="0.25">
      <c r="C170" s="29" t="str">
        <f>IF(tblDetailedChanges[[#This Row],[Dep''t Code]]="","",VLOOKUP(tblDetailedChanges[[#This Row],[Dep''t Code]],Table1[],2,0))</f>
        <v/>
      </c>
      <c r="M170" s="38"/>
      <c r="N170" s="38"/>
      <c r="O170" s="33"/>
      <c r="P170" s="39"/>
      <c r="Q170" s="30" t="b">
        <f>tblDetailedChanges[[#This Row],[Change]]=LOOKUPS!$K$2</f>
        <v>0</v>
      </c>
      <c r="R170" s="30" t="b">
        <f>tblDetailedChanges[[#This Row],[Change]]=LOOKUPS!$K$3</f>
        <v>0</v>
      </c>
      <c r="S170" s="30" t="b">
        <f>tblDetailedChanges[[#This Row],[Change]]=LOOKUPS!$K$4</f>
        <v>0</v>
      </c>
      <c r="T170" s="30" t="b">
        <f>NOT(AND(tblDetailedChanges[[#This Row],[New Top Task Flag]],ISBLANK(tblDetailedChanges[[#This Row],[Dep''t Code]])))</f>
        <v>1</v>
      </c>
      <c r="U17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0" s="30" t="b">
        <f>NOT(AND(tblDetailedChanges[[#This Row],[New Top Task Flag]],ISBLANK(tblDetailedChanges[[#This Row],[Top Task Name]])))</f>
        <v>1</v>
      </c>
      <c r="W170" s="30" t="b">
        <f>NOT(AND(tblDetailedChanges[[#This Row],[New Top Task Flag]],ISBLANK(tblDetailedChanges[[#This Row],[Top Task Manager]])))</f>
        <v>1</v>
      </c>
      <c r="X170" s="30" t="b">
        <f>NOT(AND(tblDetailedChanges[[#This Row],[New Top Task Flag]],ISBLANK(tblDetailedChanges[[#This Row],[Requisition Approver]])))</f>
        <v>1</v>
      </c>
      <c r="Y170" s="30" t="b">
        <f>NOT(AND(tblDetailedChanges[[#This Row],[New Top Task Flag]],ISBLANK(tblDetailedChanges[[#This Row],[Top Task Start Date]])))</f>
        <v>1</v>
      </c>
      <c r="Z170" s="30" t="b">
        <f>NOT(AND(tblDetailedChanges[[#This Row],[New Top Task Flag]],ISBLANK(tblDetailedChanges[[#This Row],[Top Task End Date]])))</f>
        <v>1</v>
      </c>
      <c r="AA17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0" s="30" t="b">
        <f>NOT(AND(OR(tblDetailedChanges[[#This Row],[New Top Task Flag]],tblDetailedChanges[[#This Row],[New Sub Task Flag]]),ISBLANK(tblDetailedChanges[[#This Row],[Sub Task Name]])))</f>
        <v>1</v>
      </c>
      <c r="AC170" s="30" t="b">
        <f>TRUE</f>
        <v>1</v>
      </c>
      <c r="AD17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1" spans="3:31" x14ac:dyDescent="0.25">
      <c r="C171" s="29" t="str">
        <f>IF(tblDetailedChanges[[#This Row],[Dep''t Code]]="","",VLOOKUP(tblDetailedChanges[[#This Row],[Dep''t Code]],Table1[],2,0))</f>
        <v/>
      </c>
      <c r="M171" s="38"/>
      <c r="N171" s="38"/>
      <c r="O171" s="33"/>
      <c r="P171" s="39"/>
      <c r="Q171" s="30" t="b">
        <f>tblDetailedChanges[[#This Row],[Change]]=LOOKUPS!$K$2</f>
        <v>0</v>
      </c>
      <c r="R171" s="30" t="b">
        <f>tblDetailedChanges[[#This Row],[Change]]=LOOKUPS!$K$3</f>
        <v>0</v>
      </c>
      <c r="S171" s="30" t="b">
        <f>tblDetailedChanges[[#This Row],[Change]]=LOOKUPS!$K$4</f>
        <v>0</v>
      </c>
      <c r="T171" s="30" t="b">
        <f>NOT(AND(tblDetailedChanges[[#This Row],[New Top Task Flag]],ISBLANK(tblDetailedChanges[[#This Row],[Dep''t Code]])))</f>
        <v>1</v>
      </c>
      <c r="U17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1" s="30" t="b">
        <f>NOT(AND(tblDetailedChanges[[#This Row],[New Top Task Flag]],ISBLANK(tblDetailedChanges[[#This Row],[Top Task Name]])))</f>
        <v>1</v>
      </c>
      <c r="W171" s="30" t="b">
        <f>NOT(AND(tblDetailedChanges[[#This Row],[New Top Task Flag]],ISBLANK(tblDetailedChanges[[#This Row],[Top Task Manager]])))</f>
        <v>1</v>
      </c>
      <c r="X171" s="30" t="b">
        <f>NOT(AND(tblDetailedChanges[[#This Row],[New Top Task Flag]],ISBLANK(tblDetailedChanges[[#This Row],[Requisition Approver]])))</f>
        <v>1</v>
      </c>
      <c r="Y171" s="30" t="b">
        <f>NOT(AND(tblDetailedChanges[[#This Row],[New Top Task Flag]],ISBLANK(tblDetailedChanges[[#This Row],[Top Task Start Date]])))</f>
        <v>1</v>
      </c>
      <c r="Z171" s="30" t="b">
        <f>NOT(AND(tblDetailedChanges[[#This Row],[New Top Task Flag]],ISBLANK(tblDetailedChanges[[#This Row],[Top Task End Date]])))</f>
        <v>1</v>
      </c>
      <c r="AA17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1" s="30" t="b">
        <f>NOT(AND(OR(tblDetailedChanges[[#This Row],[New Top Task Flag]],tblDetailedChanges[[#This Row],[New Sub Task Flag]]),ISBLANK(tblDetailedChanges[[#This Row],[Sub Task Name]])))</f>
        <v>1</v>
      </c>
      <c r="AC171" s="30" t="b">
        <f>TRUE</f>
        <v>1</v>
      </c>
      <c r="AD17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2" spans="3:31" x14ac:dyDescent="0.25">
      <c r="C172" s="29" t="str">
        <f>IF(tblDetailedChanges[[#This Row],[Dep''t Code]]="","",VLOOKUP(tblDetailedChanges[[#This Row],[Dep''t Code]],Table1[],2,0))</f>
        <v/>
      </c>
      <c r="M172" s="38"/>
      <c r="N172" s="38"/>
      <c r="O172" s="33"/>
      <c r="P172" s="39"/>
      <c r="Q172" s="30" t="b">
        <f>tblDetailedChanges[[#This Row],[Change]]=LOOKUPS!$K$2</f>
        <v>0</v>
      </c>
      <c r="R172" s="30" t="b">
        <f>tblDetailedChanges[[#This Row],[Change]]=LOOKUPS!$K$3</f>
        <v>0</v>
      </c>
      <c r="S172" s="30" t="b">
        <f>tblDetailedChanges[[#This Row],[Change]]=LOOKUPS!$K$4</f>
        <v>0</v>
      </c>
      <c r="T172" s="30" t="b">
        <f>NOT(AND(tblDetailedChanges[[#This Row],[New Top Task Flag]],ISBLANK(tblDetailedChanges[[#This Row],[Dep''t Code]])))</f>
        <v>1</v>
      </c>
      <c r="U17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2" s="30" t="b">
        <f>NOT(AND(tblDetailedChanges[[#This Row],[New Top Task Flag]],ISBLANK(tblDetailedChanges[[#This Row],[Top Task Name]])))</f>
        <v>1</v>
      </c>
      <c r="W172" s="30" t="b">
        <f>NOT(AND(tblDetailedChanges[[#This Row],[New Top Task Flag]],ISBLANK(tblDetailedChanges[[#This Row],[Top Task Manager]])))</f>
        <v>1</v>
      </c>
      <c r="X172" s="30" t="b">
        <f>NOT(AND(tblDetailedChanges[[#This Row],[New Top Task Flag]],ISBLANK(tblDetailedChanges[[#This Row],[Requisition Approver]])))</f>
        <v>1</v>
      </c>
      <c r="Y172" s="30" t="b">
        <f>NOT(AND(tblDetailedChanges[[#This Row],[New Top Task Flag]],ISBLANK(tblDetailedChanges[[#This Row],[Top Task Start Date]])))</f>
        <v>1</v>
      </c>
      <c r="Z172" s="30" t="b">
        <f>NOT(AND(tblDetailedChanges[[#This Row],[New Top Task Flag]],ISBLANK(tblDetailedChanges[[#This Row],[Top Task End Date]])))</f>
        <v>1</v>
      </c>
      <c r="AA17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2" s="30" t="b">
        <f>NOT(AND(OR(tblDetailedChanges[[#This Row],[New Top Task Flag]],tblDetailedChanges[[#This Row],[New Sub Task Flag]]),ISBLANK(tblDetailedChanges[[#This Row],[Sub Task Name]])))</f>
        <v>1</v>
      </c>
      <c r="AC172" s="30" t="b">
        <f>TRUE</f>
        <v>1</v>
      </c>
      <c r="AD17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3" spans="3:31" x14ac:dyDescent="0.25">
      <c r="C173" s="29" t="str">
        <f>IF(tblDetailedChanges[[#This Row],[Dep''t Code]]="","",VLOOKUP(tblDetailedChanges[[#This Row],[Dep''t Code]],Table1[],2,0))</f>
        <v/>
      </c>
      <c r="M173" s="38"/>
      <c r="N173" s="38"/>
      <c r="O173" s="33"/>
      <c r="P173" s="39"/>
      <c r="Q173" s="30" t="b">
        <f>tblDetailedChanges[[#This Row],[Change]]=LOOKUPS!$K$2</f>
        <v>0</v>
      </c>
      <c r="R173" s="30" t="b">
        <f>tblDetailedChanges[[#This Row],[Change]]=LOOKUPS!$K$3</f>
        <v>0</v>
      </c>
      <c r="S173" s="30" t="b">
        <f>tblDetailedChanges[[#This Row],[Change]]=LOOKUPS!$K$4</f>
        <v>0</v>
      </c>
      <c r="T173" s="30" t="b">
        <f>NOT(AND(tblDetailedChanges[[#This Row],[New Top Task Flag]],ISBLANK(tblDetailedChanges[[#This Row],[Dep''t Code]])))</f>
        <v>1</v>
      </c>
      <c r="U17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3" s="30" t="b">
        <f>NOT(AND(tblDetailedChanges[[#This Row],[New Top Task Flag]],ISBLANK(tblDetailedChanges[[#This Row],[Top Task Name]])))</f>
        <v>1</v>
      </c>
      <c r="W173" s="30" t="b">
        <f>NOT(AND(tblDetailedChanges[[#This Row],[New Top Task Flag]],ISBLANK(tblDetailedChanges[[#This Row],[Top Task Manager]])))</f>
        <v>1</v>
      </c>
      <c r="X173" s="30" t="b">
        <f>NOT(AND(tblDetailedChanges[[#This Row],[New Top Task Flag]],ISBLANK(tblDetailedChanges[[#This Row],[Requisition Approver]])))</f>
        <v>1</v>
      </c>
      <c r="Y173" s="30" t="b">
        <f>NOT(AND(tblDetailedChanges[[#This Row],[New Top Task Flag]],ISBLANK(tblDetailedChanges[[#This Row],[Top Task Start Date]])))</f>
        <v>1</v>
      </c>
      <c r="Z173" s="30" t="b">
        <f>NOT(AND(tblDetailedChanges[[#This Row],[New Top Task Flag]],ISBLANK(tblDetailedChanges[[#This Row],[Top Task End Date]])))</f>
        <v>1</v>
      </c>
      <c r="AA17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3" s="30" t="b">
        <f>NOT(AND(OR(tblDetailedChanges[[#This Row],[New Top Task Flag]],tblDetailedChanges[[#This Row],[New Sub Task Flag]]),ISBLANK(tblDetailedChanges[[#This Row],[Sub Task Name]])))</f>
        <v>1</v>
      </c>
      <c r="AC173" s="30" t="b">
        <f>TRUE</f>
        <v>1</v>
      </c>
      <c r="AD17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4" spans="3:31" x14ac:dyDescent="0.25">
      <c r="C174" s="29" t="str">
        <f>IF(tblDetailedChanges[[#This Row],[Dep''t Code]]="","",VLOOKUP(tblDetailedChanges[[#This Row],[Dep''t Code]],Table1[],2,0))</f>
        <v/>
      </c>
      <c r="M174" s="38"/>
      <c r="N174" s="38"/>
      <c r="O174" s="33"/>
      <c r="P174" s="39"/>
      <c r="Q174" s="30" t="b">
        <f>tblDetailedChanges[[#This Row],[Change]]=LOOKUPS!$K$2</f>
        <v>0</v>
      </c>
      <c r="R174" s="30" t="b">
        <f>tblDetailedChanges[[#This Row],[Change]]=LOOKUPS!$K$3</f>
        <v>0</v>
      </c>
      <c r="S174" s="30" t="b">
        <f>tblDetailedChanges[[#This Row],[Change]]=LOOKUPS!$K$4</f>
        <v>0</v>
      </c>
      <c r="T174" s="30" t="b">
        <f>NOT(AND(tblDetailedChanges[[#This Row],[New Top Task Flag]],ISBLANK(tblDetailedChanges[[#This Row],[Dep''t Code]])))</f>
        <v>1</v>
      </c>
      <c r="U17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4" s="30" t="b">
        <f>NOT(AND(tblDetailedChanges[[#This Row],[New Top Task Flag]],ISBLANK(tblDetailedChanges[[#This Row],[Top Task Name]])))</f>
        <v>1</v>
      </c>
      <c r="W174" s="30" t="b">
        <f>NOT(AND(tblDetailedChanges[[#This Row],[New Top Task Flag]],ISBLANK(tblDetailedChanges[[#This Row],[Top Task Manager]])))</f>
        <v>1</v>
      </c>
      <c r="X174" s="30" t="b">
        <f>NOT(AND(tblDetailedChanges[[#This Row],[New Top Task Flag]],ISBLANK(tblDetailedChanges[[#This Row],[Requisition Approver]])))</f>
        <v>1</v>
      </c>
      <c r="Y174" s="30" t="b">
        <f>NOT(AND(tblDetailedChanges[[#This Row],[New Top Task Flag]],ISBLANK(tblDetailedChanges[[#This Row],[Top Task Start Date]])))</f>
        <v>1</v>
      </c>
      <c r="Z174" s="30" t="b">
        <f>NOT(AND(tblDetailedChanges[[#This Row],[New Top Task Flag]],ISBLANK(tblDetailedChanges[[#This Row],[Top Task End Date]])))</f>
        <v>1</v>
      </c>
      <c r="AA17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4" s="30" t="b">
        <f>NOT(AND(OR(tblDetailedChanges[[#This Row],[New Top Task Flag]],tblDetailedChanges[[#This Row],[New Sub Task Flag]]),ISBLANK(tblDetailedChanges[[#This Row],[Sub Task Name]])))</f>
        <v>1</v>
      </c>
      <c r="AC174" s="30" t="b">
        <f>TRUE</f>
        <v>1</v>
      </c>
      <c r="AD17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5" spans="3:31" x14ac:dyDescent="0.25">
      <c r="C175" s="29" t="str">
        <f>IF(tblDetailedChanges[[#This Row],[Dep''t Code]]="","",VLOOKUP(tblDetailedChanges[[#This Row],[Dep''t Code]],Table1[],2,0))</f>
        <v/>
      </c>
      <c r="M175" s="38"/>
      <c r="N175" s="38"/>
      <c r="O175" s="33"/>
      <c r="P175" s="39"/>
      <c r="Q175" s="30" t="b">
        <f>tblDetailedChanges[[#This Row],[Change]]=LOOKUPS!$K$2</f>
        <v>0</v>
      </c>
      <c r="R175" s="30" t="b">
        <f>tblDetailedChanges[[#This Row],[Change]]=LOOKUPS!$K$3</f>
        <v>0</v>
      </c>
      <c r="S175" s="30" t="b">
        <f>tblDetailedChanges[[#This Row],[Change]]=LOOKUPS!$K$4</f>
        <v>0</v>
      </c>
      <c r="T175" s="30" t="b">
        <f>NOT(AND(tblDetailedChanges[[#This Row],[New Top Task Flag]],ISBLANK(tblDetailedChanges[[#This Row],[Dep''t Code]])))</f>
        <v>1</v>
      </c>
      <c r="U17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5" s="30" t="b">
        <f>NOT(AND(tblDetailedChanges[[#This Row],[New Top Task Flag]],ISBLANK(tblDetailedChanges[[#This Row],[Top Task Name]])))</f>
        <v>1</v>
      </c>
      <c r="W175" s="30" t="b">
        <f>NOT(AND(tblDetailedChanges[[#This Row],[New Top Task Flag]],ISBLANK(tblDetailedChanges[[#This Row],[Top Task Manager]])))</f>
        <v>1</v>
      </c>
      <c r="X175" s="30" t="b">
        <f>NOT(AND(tblDetailedChanges[[#This Row],[New Top Task Flag]],ISBLANK(tblDetailedChanges[[#This Row],[Requisition Approver]])))</f>
        <v>1</v>
      </c>
      <c r="Y175" s="30" t="b">
        <f>NOT(AND(tblDetailedChanges[[#This Row],[New Top Task Flag]],ISBLANK(tblDetailedChanges[[#This Row],[Top Task Start Date]])))</f>
        <v>1</v>
      </c>
      <c r="Z175" s="30" t="b">
        <f>NOT(AND(tblDetailedChanges[[#This Row],[New Top Task Flag]],ISBLANK(tblDetailedChanges[[#This Row],[Top Task End Date]])))</f>
        <v>1</v>
      </c>
      <c r="AA17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5" s="30" t="b">
        <f>NOT(AND(OR(tblDetailedChanges[[#This Row],[New Top Task Flag]],tblDetailedChanges[[#This Row],[New Sub Task Flag]]),ISBLANK(tblDetailedChanges[[#This Row],[Sub Task Name]])))</f>
        <v>1</v>
      </c>
      <c r="AC175" s="30" t="b">
        <f>TRUE</f>
        <v>1</v>
      </c>
      <c r="AD17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6" spans="3:31" x14ac:dyDescent="0.25">
      <c r="C176" s="29" t="str">
        <f>IF(tblDetailedChanges[[#This Row],[Dep''t Code]]="","",VLOOKUP(tblDetailedChanges[[#This Row],[Dep''t Code]],Table1[],2,0))</f>
        <v/>
      </c>
      <c r="M176" s="38"/>
      <c r="N176" s="38"/>
      <c r="O176" s="33"/>
      <c r="P176" s="39"/>
      <c r="Q176" s="30" t="b">
        <f>tblDetailedChanges[[#This Row],[Change]]=LOOKUPS!$K$2</f>
        <v>0</v>
      </c>
      <c r="R176" s="30" t="b">
        <f>tblDetailedChanges[[#This Row],[Change]]=LOOKUPS!$K$3</f>
        <v>0</v>
      </c>
      <c r="S176" s="30" t="b">
        <f>tblDetailedChanges[[#This Row],[Change]]=LOOKUPS!$K$4</f>
        <v>0</v>
      </c>
      <c r="T176" s="30" t="b">
        <f>NOT(AND(tblDetailedChanges[[#This Row],[New Top Task Flag]],ISBLANK(tblDetailedChanges[[#This Row],[Dep''t Code]])))</f>
        <v>1</v>
      </c>
      <c r="U17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6" s="30" t="b">
        <f>NOT(AND(tblDetailedChanges[[#This Row],[New Top Task Flag]],ISBLANK(tblDetailedChanges[[#This Row],[Top Task Name]])))</f>
        <v>1</v>
      </c>
      <c r="W176" s="30" t="b">
        <f>NOT(AND(tblDetailedChanges[[#This Row],[New Top Task Flag]],ISBLANK(tblDetailedChanges[[#This Row],[Top Task Manager]])))</f>
        <v>1</v>
      </c>
      <c r="X176" s="30" t="b">
        <f>NOT(AND(tblDetailedChanges[[#This Row],[New Top Task Flag]],ISBLANK(tblDetailedChanges[[#This Row],[Requisition Approver]])))</f>
        <v>1</v>
      </c>
      <c r="Y176" s="30" t="b">
        <f>NOT(AND(tblDetailedChanges[[#This Row],[New Top Task Flag]],ISBLANK(tblDetailedChanges[[#This Row],[Top Task Start Date]])))</f>
        <v>1</v>
      </c>
      <c r="Z176" s="30" t="b">
        <f>NOT(AND(tblDetailedChanges[[#This Row],[New Top Task Flag]],ISBLANK(tblDetailedChanges[[#This Row],[Top Task End Date]])))</f>
        <v>1</v>
      </c>
      <c r="AA17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6" s="30" t="b">
        <f>NOT(AND(OR(tblDetailedChanges[[#This Row],[New Top Task Flag]],tblDetailedChanges[[#This Row],[New Sub Task Flag]]),ISBLANK(tblDetailedChanges[[#This Row],[Sub Task Name]])))</f>
        <v>1</v>
      </c>
      <c r="AC176" s="30" t="b">
        <f>TRUE</f>
        <v>1</v>
      </c>
      <c r="AD17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7" spans="3:31" x14ac:dyDescent="0.25">
      <c r="C177" s="29" t="str">
        <f>IF(tblDetailedChanges[[#This Row],[Dep''t Code]]="","",VLOOKUP(tblDetailedChanges[[#This Row],[Dep''t Code]],Table1[],2,0))</f>
        <v/>
      </c>
      <c r="M177" s="38"/>
      <c r="N177" s="38"/>
      <c r="O177" s="33"/>
      <c r="P177" s="39"/>
      <c r="Q177" s="30" t="b">
        <f>tblDetailedChanges[[#This Row],[Change]]=LOOKUPS!$K$2</f>
        <v>0</v>
      </c>
      <c r="R177" s="30" t="b">
        <f>tblDetailedChanges[[#This Row],[Change]]=LOOKUPS!$K$3</f>
        <v>0</v>
      </c>
      <c r="S177" s="30" t="b">
        <f>tblDetailedChanges[[#This Row],[Change]]=LOOKUPS!$K$4</f>
        <v>0</v>
      </c>
      <c r="T177" s="30" t="b">
        <f>NOT(AND(tblDetailedChanges[[#This Row],[New Top Task Flag]],ISBLANK(tblDetailedChanges[[#This Row],[Dep''t Code]])))</f>
        <v>1</v>
      </c>
      <c r="U17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7" s="30" t="b">
        <f>NOT(AND(tblDetailedChanges[[#This Row],[New Top Task Flag]],ISBLANK(tblDetailedChanges[[#This Row],[Top Task Name]])))</f>
        <v>1</v>
      </c>
      <c r="W177" s="30" t="b">
        <f>NOT(AND(tblDetailedChanges[[#This Row],[New Top Task Flag]],ISBLANK(tblDetailedChanges[[#This Row],[Top Task Manager]])))</f>
        <v>1</v>
      </c>
      <c r="X177" s="30" t="b">
        <f>NOT(AND(tblDetailedChanges[[#This Row],[New Top Task Flag]],ISBLANK(tblDetailedChanges[[#This Row],[Requisition Approver]])))</f>
        <v>1</v>
      </c>
      <c r="Y177" s="30" t="b">
        <f>NOT(AND(tblDetailedChanges[[#This Row],[New Top Task Flag]],ISBLANK(tblDetailedChanges[[#This Row],[Top Task Start Date]])))</f>
        <v>1</v>
      </c>
      <c r="Z177" s="30" t="b">
        <f>NOT(AND(tblDetailedChanges[[#This Row],[New Top Task Flag]],ISBLANK(tblDetailedChanges[[#This Row],[Top Task End Date]])))</f>
        <v>1</v>
      </c>
      <c r="AA17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7" s="30" t="b">
        <f>NOT(AND(OR(tblDetailedChanges[[#This Row],[New Top Task Flag]],tblDetailedChanges[[#This Row],[New Sub Task Flag]]),ISBLANK(tblDetailedChanges[[#This Row],[Sub Task Name]])))</f>
        <v>1</v>
      </c>
      <c r="AC177" s="30" t="b">
        <f>TRUE</f>
        <v>1</v>
      </c>
      <c r="AD17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8" spans="3:31" x14ac:dyDescent="0.25">
      <c r="C178" s="29" t="str">
        <f>IF(tblDetailedChanges[[#This Row],[Dep''t Code]]="","",VLOOKUP(tblDetailedChanges[[#This Row],[Dep''t Code]],Table1[],2,0))</f>
        <v/>
      </c>
      <c r="M178" s="38"/>
      <c r="N178" s="38"/>
      <c r="O178" s="33"/>
      <c r="P178" s="39"/>
      <c r="Q178" s="30" t="b">
        <f>tblDetailedChanges[[#This Row],[Change]]=LOOKUPS!$K$2</f>
        <v>0</v>
      </c>
      <c r="R178" s="30" t="b">
        <f>tblDetailedChanges[[#This Row],[Change]]=LOOKUPS!$K$3</f>
        <v>0</v>
      </c>
      <c r="S178" s="30" t="b">
        <f>tblDetailedChanges[[#This Row],[Change]]=LOOKUPS!$K$4</f>
        <v>0</v>
      </c>
      <c r="T178" s="30" t="b">
        <f>NOT(AND(tblDetailedChanges[[#This Row],[New Top Task Flag]],ISBLANK(tblDetailedChanges[[#This Row],[Dep''t Code]])))</f>
        <v>1</v>
      </c>
      <c r="U17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8" s="30" t="b">
        <f>NOT(AND(tblDetailedChanges[[#This Row],[New Top Task Flag]],ISBLANK(tblDetailedChanges[[#This Row],[Top Task Name]])))</f>
        <v>1</v>
      </c>
      <c r="W178" s="30" t="b">
        <f>NOT(AND(tblDetailedChanges[[#This Row],[New Top Task Flag]],ISBLANK(tblDetailedChanges[[#This Row],[Top Task Manager]])))</f>
        <v>1</v>
      </c>
      <c r="X178" s="30" t="b">
        <f>NOT(AND(tblDetailedChanges[[#This Row],[New Top Task Flag]],ISBLANK(tblDetailedChanges[[#This Row],[Requisition Approver]])))</f>
        <v>1</v>
      </c>
      <c r="Y178" s="30" t="b">
        <f>NOT(AND(tblDetailedChanges[[#This Row],[New Top Task Flag]],ISBLANK(tblDetailedChanges[[#This Row],[Top Task Start Date]])))</f>
        <v>1</v>
      </c>
      <c r="Z178" s="30" t="b">
        <f>NOT(AND(tblDetailedChanges[[#This Row],[New Top Task Flag]],ISBLANK(tblDetailedChanges[[#This Row],[Top Task End Date]])))</f>
        <v>1</v>
      </c>
      <c r="AA17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8" s="30" t="b">
        <f>NOT(AND(OR(tblDetailedChanges[[#This Row],[New Top Task Flag]],tblDetailedChanges[[#This Row],[New Sub Task Flag]]),ISBLANK(tblDetailedChanges[[#This Row],[Sub Task Name]])))</f>
        <v>1</v>
      </c>
      <c r="AC178" s="30" t="b">
        <f>TRUE</f>
        <v>1</v>
      </c>
      <c r="AD17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79" spans="3:31" x14ac:dyDescent="0.25">
      <c r="C179" s="29" t="str">
        <f>IF(tblDetailedChanges[[#This Row],[Dep''t Code]]="","",VLOOKUP(tblDetailedChanges[[#This Row],[Dep''t Code]],Table1[],2,0))</f>
        <v/>
      </c>
      <c r="M179" s="38"/>
      <c r="N179" s="38"/>
      <c r="O179" s="33"/>
      <c r="P179" s="39"/>
      <c r="Q179" s="30" t="b">
        <f>tblDetailedChanges[[#This Row],[Change]]=LOOKUPS!$K$2</f>
        <v>0</v>
      </c>
      <c r="R179" s="30" t="b">
        <f>tblDetailedChanges[[#This Row],[Change]]=LOOKUPS!$K$3</f>
        <v>0</v>
      </c>
      <c r="S179" s="30" t="b">
        <f>tblDetailedChanges[[#This Row],[Change]]=LOOKUPS!$K$4</f>
        <v>0</v>
      </c>
      <c r="T179" s="30" t="b">
        <f>NOT(AND(tblDetailedChanges[[#This Row],[New Top Task Flag]],ISBLANK(tblDetailedChanges[[#This Row],[Dep''t Code]])))</f>
        <v>1</v>
      </c>
      <c r="U17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79" s="30" t="b">
        <f>NOT(AND(tblDetailedChanges[[#This Row],[New Top Task Flag]],ISBLANK(tblDetailedChanges[[#This Row],[Top Task Name]])))</f>
        <v>1</v>
      </c>
      <c r="W179" s="30" t="b">
        <f>NOT(AND(tblDetailedChanges[[#This Row],[New Top Task Flag]],ISBLANK(tblDetailedChanges[[#This Row],[Top Task Manager]])))</f>
        <v>1</v>
      </c>
      <c r="X179" s="30" t="b">
        <f>NOT(AND(tblDetailedChanges[[#This Row],[New Top Task Flag]],ISBLANK(tblDetailedChanges[[#This Row],[Requisition Approver]])))</f>
        <v>1</v>
      </c>
      <c r="Y179" s="30" t="b">
        <f>NOT(AND(tblDetailedChanges[[#This Row],[New Top Task Flag]],ISBLANK(tblDetailedChanges[[#This Row],[Top Task Start Date]])))</f>
        <v>1</v>
      </c>
      <c r="Z179" s="30" t="b">
        <f>NOT(AND(tblDetailedChanges[[#This Row],[New Top Task Flag]],ISBLANK(tblDetailedChanges[[#This Row],[Top Task End Date]])))</f>
        <v>1</v>
      </c>
      <c r="AA17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79" s="30" t="b">
        <f>NOT(AND(OR(tblDetailedChanges[[#This Row],[New Top Task Flag]],tblDetailedChanges[[#This Row],[New Sub Task Flag]]),ISBLANK(tblDetailedChanges[[#This Row],[Sub Task Name]])))</f>
        <v>1</v>
      </c>
      <c r="AC179" s="30" t="b">
        <f>TRUE</f>
        <v>1</v>
      </c>
      <c r="AD17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7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0" spans="3:31" x14ac:dyDescent="0.25">
      <c r="C180" s="29" t="str">
        <f>IF(tblDetailedChanges[[#This Row],[Dep''t Code]]="","",VLOOKUP(tblDetailedChanges[[#This Row],[Dep''t Code]],Table1[],2,0))</f>
        <v/>
      </c>
      <c r="M180" s="38"/>
      <c r="N180" s="38"/>
      <c r="O180" s="33"/>
      <c r="P180" s="39"/>
      <c r="Q180" s="30" t="b">
        <f>tblDetailedChanges[[#This Row],[Change]]=LOOKUPS!$K$2</f>
        <v>0</v>
      </c>
      <c r="R180" s="30" t="b">
        <f>tblDetailedChanges[[#This Row],[Change]]=LOOKUPS!$K$3</f>
        <v>0</v>
      </c>
      <c r="S180" s="30" t="b">
        <f>tblDetailedChanges[[#This Row],[Change]]=LOOKUPS!$K$4</f>
        <v>0</v>
      </c>
      <c r="T180" s="30" t="b">
        <f>NOT(AND(tblDetailedChanges[[#This Row],[New Top Task Flag]],ISBLANK(tblDetailedChanges[[#This Row],[Dep''t Code]])))</f>
        <v>1</v>
      </c>
      <c r="U18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0" s="30" t="b">
        <f>NOT(AND(tblDetailedChanges[[#This Row],[New Top Task Flag]],ISBLANK(tblDetailedChanges[[#This Row],[Top Task Name]])))</f>
        <v>1</v>
      </c>
      <c r="W180" s="30" t="b">
        <f>NOT(AND(tblDetailedChanges[[#This Row],[New Top Task Flag]],ISBLANK(tblDetailedChanges[[#This Row],[Top Task Manager]])))</f>
        <v>1</v>
      </c>
      <c r="X180" s="30" t="b">
        <f>NOT(AND(tblDetailedChanges[[#This Row],[New Top Task Flag]],ISBLANK(tblDetailedChanges[[#This Row],[Requisition Approver]])))</f>
        <v>1</v>
      </c>
      <c r="Y180" s="30" t="b">
        <f>NOT(AND(tblDetailedChanges[[#This Row],[New Top Task Flag]],ISBLANK(tblDetailedChanges[[#This Row],[Top Task Start Date]])))</f>
        <v>1</v>
      </c>
      <c r="Z180" s="30" t="b">
        <f>NOT(AND(tblDetailedChanges[[#This Row],[New Top Task Flag]],ISBLANK(tblDetailedChanges[[#This Row],[Top Task End Date]])))</f>
        <v>1</v>
      </c>
      <c r="AA18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0" s="30" t="b">
        <f>NOT(AND(OR(tblDetailedChanges[[#This Row],[New Top Task Flag]],tblDetailedChanges[[#This Row],[New Sub Task Flag]]),ISBLANK(tblDetailedChanges[[#This Row],[Sub Task Name]])))</f>
        <v>1</v>
      </c>
      <c r="AC180" s="30" t="b">
        <f>TRUE</f>
        <v>1</v>
      </c>
      <c r="AD18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1" spans="3:31" x14ac:dyDescent="0.25">
      <c r="C181" s="29" t="str">
        <f>IF(tblDetailedChanges[[#This Row],[Dep''t Code]]="","",VLOOKUP(tblDetailedChanges[[#This Row],[Dep''t Code]],Table1[],2,0))</f>
        <v/>
      </c>
      <c r="M181" s="38"/>
      <c r="N181" s="38"/>
      <c r="O181" s="33"/>
      <c r="P181" s="39"/>
      <c r="Q181" s="30" t="b">
        <f>tblDetailedChanges[[#This Row],[Change]]=LOOKUPS!$K$2</f>
        <v>0</v>
      </c>
      <c r="R181" s="30" t="b">
        <f>tblDetailedChanges[[#This Row],[Change]]=LOOKUPS!$K$3</f>
        <v>0</v>
      </c>
      <c r="S181" s="30" t="b">
        <f>tblDetailedChanges[[#This Row],[Change]]=LOOKUPS!$K$4</f>
        <v>0</v>
      </c>
      <c r="T181" s="30" t="b">
        <f>NOT(AND(tblDetailedChanges[[#This Row],[New Top Task Flag]],ISBLANK(tblDetailedChanges[[#This Row],[Dep''t Code]])))</f>
        <v>1</v>
      </c>
      <c r="U18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1" s="30" t="b">
        <f>NOT(AND(tblDetailedChanges[[#This Row],[New Top Task Flag]],ISBLANK(tblDetailedChanges[[#This Row],[Top Task Name]])))</f>
        <v>1</v>
      </c>
      <c r="W181" s="30" t="b">
        <f>NOT(AND(tblDetailedChanges[[#This Row],[New Top Task Flag]],ISBLANK(tblDetailedChanges[[#This Row],[Top Task Manager]])))</f>
        <v>1</v>
      </c>
      <c r="X181" s="30" t="b">
        <f>NOT(AND(tblDetailedChanges[[#This Row],[New Top Task Flag]],ISBLANK(tblDetailedChanges[[#This Row],[Requisition Approver]])))</f>
        <v>1</v>
      </c>
      <c r="Y181" s="30" t="b">
        <f>NOT(AND(tblDetailedChanges[[#This Row],[New Top Task Flag]],ISBLANK(tblDetailedChanges[[#This Row],[Top Task Start Date]])))</f>
        <v>1</v>
      </c>
      <c r="Z181" s="30" t="b">
        <f>NOT(AND(tblDetailedChanges[[#This Row],[New Top Task Flag]],ISBLANK(tblDetailedChanges[[#This Row],[Top Task End Date]])))</f>
        <v>1</v>
      </c>
      <c r="AA18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1" s="30" t="b">
        <f>NOT(AND(OR(tblDetailedChanges[[#This Row],[New Top Task Flag]],tblDetailedChanges[[#This Row],[New Sub Task Flag]]),ISBLANK(tblDetailedChanges[[#This Row],[Sub Task Name]])))</f>
        <v>1</v>
      </c>
      <c r="AC181" s="30" t="b">
        <f>TRUE</f>
        <v>1</v>
      </c>
      <c r="AD18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2" spans="3:31" x14ac:dyDescent="0.25">
      <c r="C182" s="29" t="str">
        <f>IF(tblDetailedChanges[[#This Row],[Dep''t Code]]="","",VLOOKUP(tblDetailedChanges[[#This Row],[Dep''t Code]],Table1[],2,0))</f>
        <v/>
      </c>
      <c r="M182" s="38"/>
      <c r="N182" s="38"/>
      <c r="O182" s="33"/>
      <c r="P182" s="39"/>
      <c r="Q182" s="30" t="b">
        <f>tblDetailedChanges[[#This Row],[Change]]=LOOKUPS!$K$2</f>
        <v>0</v>
      </c>
      <c r="R182" s="30" t="b">
        <f>tblDetailedChanges[[#This Row],[Change]]=LOOKUPS!$K$3</f>
        <v>0</v>
      </c>
      <c r="S182" s="30" t="b">
        <f>tblDetailedChanges[[#This Row],[Change]]=LOOKUPS!$K$4</f>
        <v>0</v>
      </c>
      <c r="T182" s="30" t="b">
        <f>NOT(AND(tblDetailedChanges[[#This Row],[New Top Task Flag]],ISBLANK(tblDetailedChanges[[#This Row],[Dep''t Code]])))</f>
        <v>1</v>
      </c>
      <c r="U18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2" s="30" t="b">
        <f>NOT(AND(tblDetailedChanges[[#This Row],[New Top Task Flag]],ISBLANK(tblDetailedChanges[[#This Row],[Top Task Name]])))</f>
        <v>1</v>
      </c>
      <c r="W182" s="30" t="b">
        <f>NOT(AND(tblDetailedChanges[[#This Row],[New Top Task Flag]],ISBLANK(tblDetailedChanges[[#This Row],[Top Task Manager]])))</f>
        <v>1</v>
      </c>
      <c r="X182" s="30" t="b">
        <f>NOT(AND(tblDetailedChanges[[#This Row],[New Top Task Flag]],ISBLANK(tblDetailedChanges[[#This Row],[Requisition Approver]])))</f>
        <v>1</v>
      </c>
      <c r="Y182" s="30" t="b">
        <f>NOT(AND(tblDetailedChanges[[#This Row],[New Top Task Flag]],ISBLANK(tblDetailedChanges[[#This Row],[Top Task Start Date]])))</f>
        <v>1</v>
      </c>
      <c r="Z182" s="30" t="b">
        <f>NOT(AND(tblDetailedChanges[[#This Row],[New Top Task Flag]],ISBLANK(tblDetailedChanges[[#This Row],[Top Task End Date]])))</f>
        <v>1</v>
      </c>
      <c r="AA18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2" s="30" t="b">
        <f>NOT(AND(OR(tblDetailedChanges[[#This Row],[New Top Task Flag]],tblDetailedChanges[[#This Row],[New Sub Task Flag]]),ISBLANK(tblDetailedChanges[[#This Row],[Sub Task Name]])))</f>
        <v>1</v>
      </c>
      <c r="AC182" s="30" t="b">
        <f>TRUE</f>
        <v>1</v>
      </c>
      <c r="AD18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3" spans="3:31" x14ac:dyDescent="0.25">
      <c r="C183" s="29" t="str">
        <f>IF(tblDetailedChanges[[#This Row],[Dep''t Code]]="","",VLOOKUP(tblDetailedChanges[[#This Row],[Dep''t Code]],Table1[],2,0))</f>
        <v/>
      </c>
      <c r="M183" s="38"/>
      <c r="N183" s="38"/>
      <c r="O183" s="33"/>
      <c r="P183" s="39"/>
      <c r="Q183" s="30" t="b">
        <f>tblDetailedChanges[[#This Row],[Change]]=LOOKUPS!$K$2</f>
        <v>0</v>
      </c>
      <c r="R183" s="30" t="b">
        <f>tblDetailedChanges[[#This Row],[Change]]=LOOKUPS!$K$3</f>
        <v>0</v>
      </c>
      <c r="S183" s="30" t="b">
        <f>tblDetailedChanges[[#This Row],[Change]]=LOOKUPS!$K$4</f>
        <v>0</v>
      </c>
      <c r="T183" s="30" t="b">
        <f>NOT(AND(tblDetailedChanges[[#This Row],[New Top Task Flag]],ISBLANK(tblDetailedChanges[[#This Row],[Dep''t Code]])))</f>
        <v>1</v>
      </c>
      <c r="U18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3" s="30" t="b">
        <f>NOT(AND(tblDetailedChanges[[#This Row],[New Top Task Flag]],ISBLANK(tblDetailedChanges[[#This Row],[Top Task Name]])))</f>
        <v>1</v>
      </c>
      <c r="W183" s="30" t="b">
        <f>NOT(AND(tblDetailedChanges[[#This Row],[New Top Task Flag]],ISBLANK(tblDetailedChanges[[#This Row],[Top Task Manager]])))</f>
        <v>1</v>
      </c>
      <c r="X183" s="30" t="b">
        <f>NOT(AND(tblDetailedChanges[[#This Row],[New Top Task Flag]],ISBLANK(tblDetailedChanges[[#This Row],[Requisition Approver]])))</f>
        <v>1</v>
      </c>
      <c r="Y183" s="30" t="b">
        <f>NOT(AND(tblDetailedChanges[[#This Row],[New Top Task Flag]],ISBLANK(tblDetailedChanges[[#This Row],[Top Task Start Date]])))</f>
        <v>1</v>
      </c>
      <c r="Z183" s="30" t="b">
        <f>NOT(AND(tblDetailedChanges[[#This Row],[New Top Task Flag]],ISBLANK(tblDetailedChanges[[#This Row],[Top Task End Date]])))</f>
        <v>1</v>
      </c>
      <c r="AA18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3" s="30" t="b">
        <f>NOT(AND(OR(tblDetailedChanges[[#This Row],[New Top Task Flag]],tblDetailedChanges[[#This Row],[New Sub Task Flag]]),ISBLANK(tblDetailedChanges[[#This Row],[Sub Task Name]])))</f>
        <v>1</v>
      </c>
      <c r="AC183" s="30" t="b">
        <f>TRUE</f>
        <v>1</v>
      </c>
      <c r="AD18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4" spans="3:31" x14ac:dyDescent="0.25">
      <c r="C184" s="29" t="str">
        <f>IF(tblDetailedChanges[[#This Row],[Dep''t Code]]="","",VLOOKUP(tblDetailedChanges[[#This Row],[Dep''t Code]],Table1[],2,0))</f>
        <v/>
      </c>
      <c r="M184" s="38"/>
      <c r="N184" s="38"/>
      <c r="O184" s="33"/>
      <c r="P184" s="39"/>
      <c r="Q184" s="30" t="b">
        <f>tblDetailedChanges[[#This Row],[Change]]=LOOKUPS!$K$2</f>
        <v>0</v>
      </c>
      <c r="R184" s="30" t="b">
        <f>tblDetailedChanges[[#This Row],[Change]]=LOOKUPS!$K$3</f>
        <v>0</v>
      </c>
      <c r="S184" s="30" t="b">
        <f>tblDetailedChanges[[#This Row],[Change]]=LOOKUPS!$K$4</f>
        <v>0</v>
      </c>
      <c r="T184" s="30" t="b">
        <f>NOT(AND(tblDetailedChanges[[#This Row],[New Top Task Flag]],ISBLANK(tblDetailedChanges[[#This Row],[Dep''t Code]])))</f>
        <v>1</v>
      </c>
      <c r="U18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4" s="30" t="b">
        <f>NOT(AND(tblDetailedChanges[[#This Row],[New Top Task Flag]],ISBLANK(tblDetailedChanges[[#This Row],[Top Task Name]])))</f>
        <v>1</v>
      </c>
      <c r="W184" s="30" t="b">
        <f>NOT(AND(tblDetailedChanges[[#This Row],[New Top Task Flag]],ISBLANK(tblDetailedChanges[[#This Row],[Top Task Manager]])))</f>
        <v>1</v>
      </c>
      <c r="X184" s="30" t="b">
        <f>NOT(AND(tblDetailedChanges[[#This Row],[New Top Task Flag]],ISBLANK(tblDetailedChanges[[#This Row],[Requisition Approver]])))</f>
        <v>1</v>
      </c>
      <c r="Y184" s="30" t="b">
        <f>NOT(AND(tblDetailedChanges[[#This Row],[New Top Task Flag]],ISBLANK(tblDetailedChanges[[#This Row],[Top Task Start Date]])))</f>
        <v>1</v>
      </c>
      <c r="Z184" s="30" t="b">
        <f>NOT(AND(tblDetailedChanges[[#This Row],[New Top Task Flag]],ISBLANK(tblDetailedChanges[[#This Row],[Top Task End Date]])))</f>
        <v>1</v>
      </c>
      <c r="AA18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4" s="30" t="b">
        <f>NOT(AND(OR(tblDetailedChanges[[#This Row],[New Top Task Flag]],tblDetailedChanges[[#This Row],[New Sub Task Flag]]),ISBLANK(tblDetailedChanges[[#This Row],[Sub Task Name]])))</f>
        <v>1</v>
      </c>
      <c r="AC184" s="30" t="b">
        <f>TRUE</f>
        <v>1</v>
      </c>
      <c r="AD18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5" spans="3:31" x14ac:dyDescent="0.25">
      <c r="C185" s="29" t="str">
        <f>IF(tblDetailedChanges[[#This Row],[Dep''t Code]]="","",VLOOKUP(tblDetailedChanges[[#This Row],[Dep''t Code]],Table1[],2,0))</f>
        <v/>
      </c>
      <c r="M185" s="38"/>
      <c r="N185" s="38"/>
      <c r="O185" s="33"/>
      <c r="P185" s="39"/>
      <c r="Q185" s="30" t="b">
        <f>tblDetailedChanges[[#This Row],[Change]]=LOOKUPS!$K$2</f>
        <v>0</v>
      </c>
      <c r="R185" s="30" t="b">
        <f>tblDetailedChanges[[#This Row],[Change]]=LOOKUPS!$K$3</f>
        <v>0</v>
      </c>
      <c r="S185" s="30" t="b">
        <f>tblDetailedChanges[[#This Row],[Change]]=LOOKUPS!$K$4</f>
        <v>0</v>
      </c>
      <c r="T185" s="30" t="b">
        <f>NOT(AND(tblDetailedChanges[[#This Row],[New Top Task Flag]],ISBLANK(tblDetailedChanges[[#This Row],[Dep''t Code]])))</f>
        <v>1</v>
      </c>
      <c r="U18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5" s="30" t="b">
        <f>NOT(AND(tblDetailedChanges[[#This Row],[New Top Task Flag]],ISBLANK(tblDetailedChanges[[#This Row],[Top Task Name]])))</f>
        <v>1</v>
      </c>
      <c r="W185" s="30" t="b">
        <f>NOT(AND(tblDetailedChanges[[#This Row],[New Top Task Flag]],ISBLANK(tblDetailedChanges[[#This Row],[Top Task Manager]])))</f>
        <v>1</v>
      </c>
      <c r="X185" s="30" t="b">
        <f>NOT(AND(tblDetailedChanges[[#This Row],[New Top Task Flag]],ISBLANK(tblDetailedChanges[[#This Row],[Requisition Approver]])))</f>
        <v>1</v>
      </c>
      <c r="Y185" s="30" t="b">
        <f>NOT(AND(tblDetailedChanges[[#This Row],[New Top Task Flag]],ISBLANK(tblDetailedChanges[[#This Row],[Top Task Start Date]])))</f>
        <v>1</v>
      </c>
      <c r="Z185" s="30" t="b">
        <f>NOT(AND(tblDetailedChanges[[#This Row],[New Top Task Flag]],ISBLANK(tblDetailedChanges[[#This Row],[Top Task End Date]])))</f>
        <v>1</v>
      </c>
      <c r="AA18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5" s="30" t="b">
        <f>NOT(AND(OR(tblDetailedChanges[[#This Row],[New Top Task Flag]],tblDetailedChanges[[#This Row],[New Sub Task Flag]]),ISBLANK(tblDetailedChanges[[#This Row],[Sub Task Name]])))</f>
        <v>1</v>
      </c>
      <c r="AC185" s="30" t="b">
        <f>TRUE</f>
        <v>1</v>
      </c>
      <c r="AD18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6" spans="3:31" x14ac:dyDescent="0.25">
      <c r="C186" s="29" t="str">
        <f>IF(tblDetailedChanges[[#This Row],[Dep''t Code]]="","",VLOOKUP(tblDetailedChanges[[#This Row],[Dep''t Code]],Table1[],2,0))</f>
        <v/>
      </c>
      <c r="M186" s="38"/>
      <c r="N186" s="38"/>
      <c r="O186" s="33"/>
      <c r="P186" s="39"/>
      <c r="Q186" s="30" t="b">
        <f>tblDetailedChanges[[#This Row],[Change]]=LOOKUPS!$K$2</f>
        <v>0</v>
      </c>
      <c r="R186" s="30" t="b">
        <f>tblDetailedChanges[[#This Row],[Change]]=LOOKUPS!$K$3</f>
        <v>0</v>
      </c>
      <c r="S186" s="30" t="b">
        <f>tblDetailedChanges[[#This Row],[Change]]=LOOKUPS!$K$4</f>
        <v>0</v>
      </c>
      <c r="T186" s="30" t="b">
        <f>NOT(AND(tblDetailedChanges[[#This Row],[New Top Task Flag]],ISBLANK(tblDetailedChanges[[#This Row],[Dep''t Code]])))</f>
        <v>1</v>
      </c>
      <c r="U18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6" s="30" t="b">
        <f>NOT(AND(tblDetailedChanges[[#This Row],[New Top Task Flag]],ISBLANK(tblDetailedChanges[[#This Row],[Top Task Name]])))</f>
        <v>1</v>
      </c>
      <c r="W186" s="30" t="b">
        <f>NOT(AND(tblDetailedChanges[[#This Row],[New Top Task Flag]],ISBLANK(tblDetailedChanges[[#This Row],[Top Task Manager]])))</f>
        <v>1</v>
      </c>
      <c r="X186" s="30" t="b">
        <f>NOT(AND(tblDetailedChanges[[#This Row],[New Top Task Flag]],ISBLANK(tblDetailedChanges[[#This Row],[Requisition Approver]])))</f>
        <v>1</v>
      </c>
      <c r="Y186" s="30" t="b">
        <f>NOT(AND(tblDetailedChanges[[#This Row],[New Top Task Flag]],ISBLANK(tblDetailedChanges[[#This Row],[Top Task Start Date]])))</f>
        <v>1</v>
      </c>
      <c r="Z186" s="30" t="b">
        <f>NOT(AND(tblDetailedChanges[[#This Row],[New Top Task Flag]],ISBLANK(tblDetailedChanges[[#This Row],[Top Task End Date]])))</f>
        <v>1</v>
      </c>
      <c r="AA18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6" s="30" t="b">
        <f>NOT(AND(OR(tblDetailedChanges[[#This Row],[New Top Task Flag]],tblDetailedChanges[[#This Row],[New Sub Task Flag]]),ISBLANK(tblDetailedChanges[[#This Row],[Sub Task Name]])))</f>
        <v>1</v>
      </c>
      <c r="AC186" s="30" t="b">
        <f>TRUE</f>
        <v>1</v>
      </c>
      <c r="AD18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7" spans="3:31" x14ac:dyDescent="0.25">
      <c r="C187" s="29" t="str">
        <f>IF(tblDetailedChanges[[#This Row],[Dep''t Code]]="","",VLOOKUP(tblDetailedChanges[[#This Row],[Dep''t Code]],Table1[],2,0))</f>
        <v/>
      </c>
      <c r="M187" s="38"/>
      <c r="N187" s="38"/>
      <c r="O187" s="33"/>
      <c r="P187" s="39"/>
      <c r="Q187" s="30" t="b">
        <f>tblDetailedChanges[[#This Row],[Change]]=LOOKUPS!$K$2</f>
        <v>0</v>
      </c>
      <c r="R187" s="30" t="b">
        <f>tblDetailedChanges[[#This Row],[Change]]=LOOKUPS!$K$3</f>
        <v>0</v>
      </c>
      <c r="S187" s="30" t="b">
        <f>tblDetailedChanges[[#This Row],[Change]]=LOOKUPS!$K$4</f>
        <v>0</v>
      </c>
      <c r="T187" s="30" t="b">
        <f>NOT(AND(tblDetailedChanges[[#This Row],[New Top Task Flag]],ISBLANK(tblDetailedChanges[[#This Row],[Dep''t Code]])))</f>
        <v>1</v>
      </c>
      <c r="U18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7" s="30" t="b">
        <f>NOT(AND(tblDetailedChanges[[#This Row],[New Top Task Flag]],ISBLANK(tblDetailedChanges[[#This Row],[Top Task Name]])))</f>
        <v>1</v>
      </c>
      <c r="W187" s="30" t="b">
        <f>NOT(AND(tblDetailedChanges[[#This Row],[New Top Task Flag]],ISBLANK(tblDetailedChanges[[#This Row],[Top Task Manager]])))</f>
        <v>1</v>
      </c>
      <c r="X187" s="30" t="b">
        <f>NOT(AND(tblDetailedChanges[[#This Row],[New Top Task Flag]],ISBLANK(tblDetailedChanges[[#This Row],[Requisition Approver]])))</f>
        <v>1</v>
      </c>
      <c r="Y187" s="30" t="b">
        <f>NOT(AND(tblDetailedChanges[[#This Row],[New Top Task Flag]],ISBLANK(tblDetailedChanges[[#This Row],[Top Task Start Date]])))</f>
        <v>1</v>
      </c>
      <c r="Z187" s="30" t="b">
        <f>NOT(AND(tblDetailedChanges[[#This Row],[New Top Task Flag]],ISBLANK(tblDetailedChanges[[#This Row],[Top Task End Date]])))</f>
        <v>1</v>
      </c>
      <c r="AA18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7" s="30" t="b">
        <f>NOT(AND(OR(tblDetailedChanges[[#This Row],[New Top Task Flag]],tblDetailedChanges[[#This Row],[New Sub Task Flag]]),ISBLANK(tblDetailedChanges[[#This Row],[Sub Task Name]])))</f>
        <v>1</v>
      </c>
      <c r="AC187" s="30" t="b">
        <f>TRUE</f>
        <v>1</v>
      </c>
      <c r="AD18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8" spans="3:31" x14ac:dyDescent="0.25">
      <c r="C188" s="29" t="str">
        <f>IF(tblDetailedChanges[[#This Row],[Dep''t Code]]="","",VLOOKUP(tblDetailedChanges[[#This Row],[Dep''t Code]],Table1[],2,0))</f>
        <v/>
      </c>
      <c r="M188" s="38"/>
      <c r="N188" s="38"/>
      <c r="O188" s="33"/>
      <c r="P188" s="39"/>
      <c r="Q188" s="30" t="b">
        <f>tblDetailedChanges[[#This Row],[Change]]=LOOKUPS!$K$2</f>
        <v>0</v>
      </c>
      <c r="R188" s="30" t="b">
        <f>tblDetailedChanges[[#This Row],[Change]]=LOOKUPS!$K$3</f>
        <v>0</v>
      </c>
      <c r="S188" s="30" t="b">
        <f>tblDetailedChanges[[#This Row],[Change]]=LOOKUPS!$K$4</f>
        <v>0</v>
      </c>
      <c r="T188" s="30" t="b">
        <f>NOT(AND(tblDetailedChanges[[#This Row],[New Top Task Flag]],ISBLANK(tblDetailedChanges[[#This Row],[Dep''t Code]])))</f>
        <v>1</v>
      </c>
      <c r="U18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8" s="30" t="b">
        <f>NOT(AND(tblDetailedChanges[[#This Row],[New Top Task Flag]],ISBLANK(tblDetailedChanges[[#This Row],[Top Task Name]])))</f>
        <v>1</v>
      </c>
      <c r="W188" s="30" t="b">
        <f>NOT(AND(tblDetailedChanges[[#This Row],[New Top Task Flag]],ISBLANK(tblDetailedChanges[[#This Row],[Top Task Manager]])))</f>
        <v>1</v>
      </c>
      <c r="X188" s="30" t="b">
        <f>NOT(AND(tblDetailedChanges[[#This Row],[New Top Task Flag]],ISBLANK(tblDetailedChanges[[#This Row],[Requisition Approver]])))</f>
        <v>1</v>
      </c>
      <c r="Y188" s="30" t="b">
        <f>NOT(AND(tblDetailedChanges[[#This Row],[New Top Task Flag]],ISBLANK(tblDetailedChanges[[#This Row],[Top Task Start Date]])))</f>
        <v>1</v>
      </c>
      <c r="Z188" s="30" t="b">
        <f>NOT(AND(tblDetailedChanges[[#This Row],[New Top Task Flag]],ISBLANK(tblDetailedChanges[[#This Row],[Top Task End Date]])))</f>
        <v>1</v>
      </c>
      <c r="AA18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8" s="30" t="b">
        <f>NOT(AND(OR(tblDetailedChanges[[#This Row],[New Top Task Flag]],tblDetailedChanges[[#This Row],[New Sub Task Flag]]),ISBLANK(tblDetailedChanges[[#This Row],[Sub Task Name]])))</f>
        <v>1</v>
      </c>
      <c r="AC188" s="30" t="b">
        <f>TRUE</f>
        <v>1</v>
      </c>
      <c r="AD18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89" spans="3:31" x14ac:dyDescent="0.25">
      <c r="C189" s="29" t="str">
        <f>IF(tblDetailedChanges[[#This Row],[Dep''t Code]]="","",VLOOKUP(tblDetailedChanges[[#This Row],[Dep''t Code]],Table1[],2,0))</f>
        <v/>
      </c>
      <c r="M189" s="38"/>
      <c r="N189" s="38"/>
      <c r="O189" s="33"/>
      <c r="P189" s="39"/>
      <c r="Q189" s="30" t="b">
        <f>tblDetailedChanges[[#This Row],[Change]]=LOOKUPS!$K$2</f>
        <v>0</v>
      </c>
      <c r="R189" s="30" t="b">
        <f>tblDetailedChanges[[#This Row],[Change]]=LOOKUPS!$K$3</f>
        <v>0</v>
      </c>
      <c r="S189" s="30" t="b">
        <f>tblDetailedChanges[[#This Row],[Change]]=LOOKUPS!$K$4</f>
        <v>0</v>
      </c>
      <c r="T189" s="30" t="b">
        <f>NOT(AND(tblDetailedChanges[[#This Row],[New Top Task Flag]],ISBLANK(tblDetailedChanges[[#This Row],[Dep''t Code]])))</f>
        <v>1</v>
      </c>
      <c r="U18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89" s="30" t="b">
        <f>NOT(AND(tblDetailedChanges[[#This Row],[New Top Task Flag]],ISBLANK(tblDetailedChanges[[#This Row],[Top Task Name]])))</f>
        <v>1</v>
      </c>
      <c r="W189" s="30" t="b">
        <f>NOT(AND(tblDetailedChanges[[#This Row],[New Top Task Flag]],ISBLANK(tblDetailedChanges[[#This Row],[Top Task Manager]])))</f>
        <v>1</v>
      </c>
      <c r="X189" s="30" t="b">
        <f>NOT(AND(tblDetailedChanges[[#This Row],[New Top Task Flag]],ISBLANK(tblDetailedChanges[[#This Row],[Requisition Approver]])))</f>
        <v>1</v>
      </c>
      <c r="Y189" s="30" t="b">
        <f>NOT(AND(tblDetailedChanges[[#This Row],[New Top Task Flag]],ISBLANK(tblDetailedChanges[[#This Row],[Top Task Start Date]])))</f>
        <v>1</v>
      </c>
      <c r="Z189" s="30" t="b">
        <f>NOT(AND(tblDetailedChanges[[#This Row],[New Top Task Flag]],ISBLANK(tblDetailedChanges[[#This Row],[Top Task End Date]])))</f>
        <v>1</v>
      </c>
      <c r="AA18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89" s="30" t="b">
        <f>NOT(AND(OR(tblDetailedChanges[[#This Row],[New Top Task Flag]],tblDetailedChanges[[#This Row],[New Sub Task Flag]]),ISBLANK(tblDetailedChanges[[#This Row],[Sub Task Name]])))</f>
        <v>1</v>
      </c>
      <c r="AC189" s="30" t="b">
        <f>TRUE</f>
        <v>1</v>
      </c>
      <c r="AD18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8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0" spans="3:31" x14ac:dyDescent="0.25">
      <c r="C190" s="29" t="str">
        <f>IF(tblDetailedChanges[[#This Row],[Dep''t Code]]="","",VLOOKUP(tblDetailedChanges[[#This Row],[Dep''t Code]],Table1[],2,0))</f>
        <v/>
      </c>
      <c r="M190" s="38"/>
      <c r="N190" s="38"/>
      <c r="O190" s="33"/>
      <c r="P190" s="39"/>
      <c r="Q190" s="30" t="b">
        <f>tblDetailedChanges[[#This Row],[Change]]=LOOKUPS!$K$2</f>
        <v>0</v>
      </c>
      <c r="R190" s="30" t="b">
        <f>tblDetailedChanges[[#This Row],[Change]]=LOOKUPS!$K$3</f>
        <v>0</v>
      </c>
      <c r="S190" s="30" t="b">
        <f>tblDetailedChanges[[#This Row],[Change]]=LOOKUPS!$K$4</f>
        <v>0</v>
      </c>
      <c r="T190" s="30" t="b">
        <f>NOT(AND(tblDetailedChanges[[#This Row],[New Top Task Flag]],ISBLANK(tblDetailedChanges[[#This Row],[Dep''t Code]])))</f>
        <v>1</v>
      </c>
      <c r="U19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0" s="30" t="b">
        <f>NOT(AND(tblDetailedChanges[[#This Row],[New Top Task Flag]],ISBLANK(tblDetailedChanges[[#This Row],[Top Task Name]])))</f>
        <v>1</v>
      </c>
      <c r="W190" s="30" t="b">
        <f>NOT(AND(tblDetailedChanges[[#This Row],[New Top Task Flag]],ISBLANK(tblDetailedChanges[[#This Row],[Top Task Manager]])))</f>
        <v>1</v>
      </c>
      <c r="X190" s="30" t="b">
        <f>NOT(AND(tblDetailedChanges[[#This Row],[New Top Task Flag]],ISBLANK(tblDetailedChanges[[#This Row],[Requisition Approver]])))</f>
        <v>1</v>
      </c>
      <c r="Y190" s="30" t="b">
        <f>NOT(AND(tblDetailedChanges[[#This Row],[New Top Task Flag]],ISBLANK(tblDetailedChanges[[#This Row],[Top Task Start Date]])))</f>
        <v>1</v>
      </c>
      <c r="Z190" s="30" t="b">
        <f>NOT(AND(tblDetailedChanges[[#This Row],[New Top Task Flag]],ISBLANK(tblDetailedChanges[[#This Row],[Top Task End Date]])))</f>
        <v>1</v>
      </c>
      <c r="AA19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0" s="30" t="b">
        <f>NOT(AND(OR(tblDetailedChanges[[#This Row],[New Top Task Flag]],tblDetailedChanges[[#This Row],[New Sub Task Flag]]),ISBLANK(tblDetailedChanges[[#This Row],[Sub Task Name]])))</f>
        <v>1</v>
      </c>
      <c r="AC190" s="30" t="b">
        <f>TRUE</f>
        <v>1</v>
      </c>
      <c r="AD19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1" spans="3:31" x14ac:dyDescent="0.25">
      <c r="C191" s="29" t="str">
        <f>IF(tblDetailedChanges[[#This Row],[Dep''t Code]]="","",VLOOKUP(tblDetailedChanges[[#This Row],[Dep''t Code]],Table1[],2,0))</f>
        <v/>
      </c>
      <c r="M191" s="38"/>
      <c r="N191" s="38"/>
      <c r="O191" s="33"/>
      <c r="P191" s="39"/>
      <c r="Q191" s="30" t="b">
        <f>tblDetailedChanges[[#This Row],[Change]]=LOOKUPS!$K$2</f>
        <v>0</v>
      </c>
      <c r="R191" s="30" t="b">
        <f>tblDetailedChanges[[#This Row],[Change]]=LOOKUPS!$K$3</f>
        <v>0</v>
      </c>
      <c r="S191" s="30" t="b">
        <f>tblDetailedChanges[[#This Row],[Change]]=LOOKUPS!$K$4</f>
        <v>0</v>
      </c>
      <c r="T191" s="30" t="b">
        <f>NOT(AND(tblDetailedChanges[[#This Row],[New Top Task Flag]],ISBLANK(tblDetailedChanges[[#This Row],[Dep''t Code]])))</f>
        <v>1</v>
      </c>
      <c r="U191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1" s="30" t="b">
        <f>NOT(AND(tblDetailedChanges[[#This Row],[New Top Task Flag]],ISBLANK(tblDetailedChanges[[#This Row],[Top Task Name]])))</f>
        <v>1</v>
      </c>
      <c r="W191" s="30" t="b">
        <f>NOT(AND(tblDetailedChanges[[#This Row],[New Top Task Flag]],ISBLANK(tblDetailedChanges[[#This Row],[Top Task Manager]])))</f>
        <v>1</v>
      </c>
      <c r="X191" s="30" t="b">
        <f>NOT(AND(tblDetailedChanges[[#This Row],[New Top Task Flag]],ISBLANK(tblDetailedChanges[[#This Row],[Requisition Approver]])))</f>
        <v>1</v>
      </c>
      <c r="Y191" s="30" t="b">
        <f>NOT(AND(tblDetailedChanges[[#This Row],[New Top Task Flag]],ISBLANK(tblDetailedChanges[[#This Row],[Top Task Start Date]])))</f>
        <v>1</v>
      </c>
      <c r="Z191" s="30" t="b">
        <f>NOT(AND(tblDetailedChanges[[#This Row],[New Top Task Flag]],ISBLANK(tblDetailedChanges[[#This Row],[Top Task End Date]])))</f>
        <v>1</v>
      </c>
      <c r="AA191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1" s="30" t="b">
        <f>NOT(AND(OR(tblDetailedChanges[[#This Row],[New Top Task Flag]],tblDetailedChanges[[#This Row],[New Sub Task Flag]]),ISBLANK(tblDetailedChanges[[#This Row],[Sub Task Name]])))</f>
        <v>1</v>
      </c>
      <c r="AC191" s="30" t="b">
        <f>TRUE</f>
        <v>1</v>
      </c>
      <c r="AD191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1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2" spans="3:31" x14ac:dyDescent="0.25">
      <c r="C192" s="29" t="str">
        <f>IF(tblDetailedChanges[[#This Row],[Dep''t Code]]="","",VLOOKUP(tblDetailedChanges[[#This Row],[Dep''t Code]],Table1[],2,0))</f>
        <v/>
      </c>
      <c r="M192" s="38"/>
      <c r="N192" s="38"/>
      <c r="O192" s="33"/>
      <c r="P192" s="39"/>
      <c r="Q192" s="30" t="b">
        <f>tblDetailedChanges[[#This Row],[Change]]=LOOKUPS!$K$2</f>
        <v>0</v>
      </c>
      <c r="R192" s="30" t="b">
        <f>tblDetailedChanges[[#This Row],[Change]]=LOOKUPS!$K$3</f>
        <v>0</v>
      </c>
      <c r="S192" s="30" t="b">
        <f>tblDetailedChanges[[#This Row],[Change]]=LOOKUPS!$K$4</f>
        <v>0</v>
      </c>
      <c r="T192" s="30" t="b">
        <f>NOT(AND(tblDetailedChanges[[#This Row],[New Top Task Flag]],ISBLANK(tblDetailedChanges[[#This Row],[Dep''t Code]])))</f>
        <v>1</v>
      </c>
      <c r="U192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2" s="30" t="b">
        <f>NOT(AND(tblDetailedChanges[[#This Row],[New Top Task Flag]],ISBLANK(tblDetailedChanges[[#This Row],[Top Task Name]])))</f>
        <v>1</v>
      </c>
      <c r="W192" s="30" t="b">
        <f>NOT(AND(tblDetailedChanges[[#This Row],[New Top Task Flag]],ISBLANK(tblDetailedChanges[[#This Row],[Top Task Manager]])))</f>
        <v>1</v>
      </c>
      <c r="X192" s="30" t="b">
        <f>NOT(AND(tblDetailedChanges[[#This Row],[New Top Task Flag]],ISBLANK(tblDetailedChanges[[#This Row],[Requisition Approver]])))</f>
        <v>1</v>
      </c>
      <c r="Y192" s="30" t="b">
        <f>NOT(AND(tblDetailedChanges[[#This Row],[New Top Task Flag]],ISBLANK(tblDetailedChanges[[#This Row],[Top Task Start Date]])))</f>
        <v>1</v>
      </c>
      <c r="Z192" s="30" t="b">
        <f>NOT(AND(tblDetailedChanges[[#This Row],[New Top Task Flag]],ISBLANK(tblDetailedChanges[[#This Row],[Top Task End Date]])))</f>
        <v>1</v>
      </c>
      <c r="AA192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2" s="30" t="b">
        <f>NOT(AND(OR(tblDetailedChanges[[#This Row],[New Top Task Flag]],tblDetailedChanges[[#This Row],[New Sub Task Flag]]),ISBLANK(tblDetailedChanges[[#This Row],[Sub Task Name]])))</f>
        <v>1</v>
      </c>
      <c r="AC192" s="30" t="b">
        <f>TRUE</f>
        <v>1</v>
      </c>
      <c r="AD192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2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3" spans="3:31" x14ac:dyDescent="0.25">
      <c r="C193" s="29" t="str">
        <f>IF(tblDetailedChanges[[#This Row],[Dep''t Code]]="","",VLOOKUP(tblDetailedChanges[[#This Row],[Dep''t Code]],Table1[],2,0))</f>
        <v/>
      </c>
      <c r="M193" s="38"/>
      <c r="N193" s="38"/>
      <c r="O193" s="33"/>
      <c r="P193" s="39"/>
      <c r="Q193" s="30" t="b">
        <f>tblDetailedChanges[[#This Row],[Change]]=LOOKUPS!$K$2</f>
        <v>0</v>
      </c>
      <c r="R193" s="30" t="b">
        <f>tblDetailedChanges[[#This Row],[Change]]=LOOKUPS!$K$3</f>
        <v>0</v>
      </c>
      <c r="S193" s="30" t="b">
        <f>tblDetailedChanges[[#This Row],[Change]]=LOOKUPS!$K$4</f>
        <v>0</v>
      </c>
      <c r="T193" s="30" t="b">
        <f>NOT(AND(tblDetailedChanges[[#This Row],[New Top Task Flag]],ISBLANK(tblDetailedChanges[[#This Row],[Dep''t Code]])))</f>
        <v>1</v>
      </c>
      <c r="U193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3" s="30" t="b">
        <f>NOT(AND(tblDetailedChanges[[#This Row],[New Top Task Flag]],ISBLANK(tblDetailedChanges[[#This Row],[Top Task Name]])))</f>
        <v>1</v>
      </c>
      <c r="W193" s="30" t="b">
        <f>NOT(AND(tblDetailedChanges[[#This Row],[New Top Task Flag]],ISBLANK(tblDetailedChanges[[#This Row],[Top Task Manager]])))</f>
        <v>1</v>
      </c>
      <c r="X193" s="30" t="b">
        <f>NOT(AND(tblDetailedChanges[[#This Row],[New Top Task Flag]],ISBLANK(tblDetailedChanges[[#This Row],[Requisition Approver]])))</f>
        <v>1</v>
      </c>
      <c r="Y193" s="30" t="b">
        <f>NOT(AND(tblDetailedChanges[[#This Row],[New Top Task Flag]],ISBLANK(tblDetailedChanges[[#This Row],[Top Task Start Date]])))</f>
        <v>1</v>
      </c>
      <c r="Z193" s="30" t="b">
        <f>NOT(AND(tblDetailedChanges[[#This Row],[New Top Task Flag]],ISBLANK(tblDetailedChanges[[#This Row],[Top Task End Date]])))</f>
        <v>1</v>
      </c>
      <c r="AA193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3" s="30" t="b">
        <f>NOT(AND(OR(tblDetailedChanges[[#This Row],[New Top Task Flag]],tblDetailedChanges[[#This Row],[New Sub Task Flag]]),ISBLANK(tblDetailedChanges[[#This Row],[Sub Task Name]])))</f>
        <v>1</v>
      </c>
      <c r="AC193" s="30" t="b">
        <f>TRUE</f>
        <v>1</v>
      </c>
      <c r="AD193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3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4" spans="3:31" x14ac:dyDescent="0.25">
      <c r="C194" s="29" t="str">
        <f>IF(tblDetailedChanges[[#This Row],[Dep''t Code]]="","",VLOOKUP(tblDetailedChanges[[#This Row],[Dep''t Code]],Table1[],2,0))</f>
        <v/>
      </c>
      <c r="M194" s="38"/>
      <c r="N194" s="38"/>
      <c r="O194" s="33"/>
      <c r="P194" s="39"/>
      <c r="Q194" s="30" t="b">
        <f>tblDetailedChanges[[#This Row],[Change]]=LOOKUPS!$K$2</f>
        <v>0</v>
      </c>
      <c r="R194" s="30" t="b">
        <f>tblDetailedChanges[[#This Row],[Change]]=LOOKUPS!$K$3</f>
        <v>0</v>
      </c>
      <c r="S194" s="30" t="b">
        <f>tblDetailedChanges[[#This Row],[Change]]=LOOKUPS!$K$4</f>
        <v>0</v>
      </c>
      <c r="T194" s="30" t="b">
        <f>NOT(AND(tblDetailedChanges[[#This Row],[New Top Task Flag]],ISBLANK(tblDetailedChanges[[#This Row],[Dep''t Code]])))</f>
        <v>1</v>
      </c>
      <c r="U194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4" s="30" t="b">
        <f>NOT(AND(tblDetailedChanges[[#This Row],[New Top Task Flag]],ISBLANK(tblDetailedChanges[[#This Row],[Top Task Name]])))</f>
        <v>1</v>
      </c>
      <c r="W194" s="30" t="b">
        <f>NOT(AND(tblDetailedChanges[[#This Row],[New Top Task Flag]],ISBLANK(tblDetailedChanges[[#This Row],[Top Task Manager]])))</f>
        <v>1</v>
      </c>
      <c r="X194" s="30" t="b">
        <f>NOT(AND(tblDetailedChanges[[#This Row],[New Top Task Flag]],ISBLANK(tblDetailedChanges[[#This Row],[Requisition Approver]])))</f>
        <v>1</v>
      </c>
      <c r="Y194" s="30" t="b">
        <f>NOT(AND(tblDetailedChanges[[#This Row],[New Top Task Flag]],ISBLANK(tblDetailedChanges[[#This Row],[Top Task Start Date]])))</f>
        <v>1</v>
      </c>
      <c r="Z194" s="30" t="b">
        <f>NOT(AND(tblDetailedChanges[[#This Row],[New Top Task Flag]],ISBLANK(tblDetailedChanges[[#This Row],[Top Task End Date]])))</f>
        <v>1</v>
      </c>
      <c r="AA194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4" s="30" t="b">
        <f>NOT(AND(OR(tblDetailedChanges[[#This Row],[New Top Task Flag]],tblDetailedChanges[[#This Row],[New Sub Task Flag]]),ISBLANK(tblDetailedChanges[[#This Row],[Sub Task Name]])))</f>
        <v>1</v>
      </c>
      <c r="AC194" s="30" t="b">
        <f>TRUE</f>
        <v>1</v>
      </c>
      <c r="AD194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4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5" spans="3:31" x14ac:dyDescent="0.25">
      <c r="C195" s="29" t="str">
        <f>IF(tblDetailedChanges[[#This Row],[Dep''t Code]]="","",VLOOKUP(tblDetailedChanges[[#This Row],[Dep''t Code]],Table1[],2,0))</f>
        <v/>
      </c>
      <c r="M195" s="38"/>
      <c r="N195" s="38"/>
      <c r="O195" s="33"/>
      <c r="P195" s="39"/>
      <c r="Q195" s="30" t="b">
        <f>tblDetailedChanges[[#This Row],[Change]]=LOOKUPS!$K$2</f>
        <v>0</v>
      </c>
      <c r="R195" s="30" t="b">
        <f>tblDetailedChanges[[#This Row],[Change]]=LOOKUPS!$K$3</f>
        <v>0</v>
      </c>
      <c r="S195" s="30" t="b">
        <f>tblDetailedChanges[[#This Row],[Change]]=LOOKUPS!$K$4</f>
        <v>0</v>
      </c>
      <c r="T195" s="30" t="b">
        <f>NOT(AND(tblDetailedChanges[[#This Row],[New Top Task Flag]],ISBLANK(tblDetailedChanges[[#This Row],[Dep''t Code]])))</f>
        <v>1</v>
      </c>
      <c r="U195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5" s="30" t="b">
        <f>NOT(AND(tblDetailedChanges[[#This Row],[New Top Task Flag]],ISBLANK(tblDetailedChanges[[#This Row],[Top Task Name]])))</f>
        <v>1</v>
      </c>
      <c r="W195" s="30" t="b">
        <f>NOT(AND(tblDetailedChanges[[#This Row],[New Top Task Flag]],ISBLANK(tblDetailedChanges[[#This Row],[Top Task Manager]])))</f>
        <v>1</v>
      </c>
      <c r="X195" s="30" t="b">
        <f>NOT(AND(tblDetailedChanges[[#This Row],[New Top Task Flag]],ISBLANK(tblDetailedChanges[[#This Row],[Requisition Approver]])))</f>
        <v>1</v>
      </c>
      <c r="Y195" s="30" t="b">
        <f>NOT(AND(tblDetailedChanges[[#This Row],[New Top Task Flag]],ISBLANK(tblDetailedChanges[[#This Row],[Top Task Start Date]])))</f>
        <v>1</v>
      </c>
      <c r="Z195" s="30" t="b">
        <f>NOT(AND(tblDetailedChanges[[#This Row],[New Top Task Flag]],ISBLANK(tblDetailedChanges[[#This Row],[Top Task End Date]])))</f>
        <v>1</v>
      </c>
      <c r="AA195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5" s="30" t="b">
        <f>NOT(AND(OR(tblDetailedChanges[[#This Row],[New Top Task Flag]],tblDetailedChanges[[#This Row],[New Sub Task Flag]]),ISBLANK(tblDetailedChanges[[#This Row],[Sub Task Name]])))</f>
        <v>1</v>
      </c>
      <c r="AC195" s="30" t="b">
        <f>TRUE</f>
        <v>1</v>
      </c>
      <c r="AD195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5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6" spans="3:31" x14ac:dyDescent="0.25">
      <c r="C196" s="29" t="str">
        <f>IF(tblDetailedChanges[[#This Row],[Dep''t Code]]="","",VLOOKUP(tblDetailedChanges[[#This Row],[Dep''t Code]],Table1[],2,0))</f>
        <v/>
      </c>
      <c r="M196" s="38"/>
      <c r="N196" s="38"/>
      <c r="O196" s="33"/>
      <c r="P196" s="39"/>
      <c r="Q196" s="30" t="b">
        <f>tblDetailedChanges[[#This Row],[Change]]=LOOKUPS!$K$2</f>
        <v>0</v>
      </c>
      <c r="R196" s="30" t="b">
        <f>tblDetailedChanges[[#This Row],[Change]]=LOOKUPS!$K$3</f>
        <v>0</v>
      </c>
      <c r="S196" s="30" t="b">
        <f>tblDetailedChanges[[#This Row],[Change]]=LOOKUPS!$K$4</f>
        <v>0</v>
      </c>
      <c r="T196" s="30" t="b">
        <f>NOT(AND(tblDetailedChanges[[#This Row],[New Top Task Flag]],ISBLANK(tblDetailedChanges[[#This Row],[Dep''t Code]])))</f>
        <v>1</v>
      </c>
      <c r="U196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6" s="30" t="b">
        <f>NOT(AND(tblDetailedChanges[[#This Row],[New Top Task Flag]],ISBLANK(tblDetailedChanges[[#This Row],[Top Task Name]])))</f>
        <v>1</v>
      </c>
      <c r="W196" s="30" t="b">
        <f>NOT(AND(tblDetailedChanges[[#This Row],[New Top Task Flag]],ISBLANK(tblDetailedChanges[[#This Row],[Top Task Manager]])))</f>
        <v>1</v>
      </c>
      <c r="X196" s="30" t="b">
        <f>NOT(AND(tblDetailedChanges[[#This Row],[New Top Task Flag]],ISBLANK(tblDetailedChanges[[#This Row],[Requisition Approver]])))</f>
        <v>1</v>
      </c>
      <c r="Y196" s="30" t="b">
        <f>NOT(AND(tblDetailedChanges[[#This Row],[New Top Task Flag]],ISBLANK(tblDetailedChanges[[#This Row],[Top Task Start Date]])))</f>
        <v>1</v>
      </c>
      <c r="Z196" s="30" t="b">
        <f>NOT(AND(tblDetailedChanges[[#This Row],[New Top Task Flag]],ISBLANK(tblDetailedChanges[[#This Row],[Top Task End Date]])))</f>
        <v>1</v>
      </c>
      <c r="AA196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6" s="30" t="b">
        <f>NOT(AND(OR(tblDetailedChanges[[#This Row],[New Top Task Flag]],tblDetailedChanges[[#This Row],[New Sub Task Flag]]),ISBLANK(tblDetailedChanges[[#This Row],[Sub Task Name]])))</f>
        <v>1</v>
      </c>
      <c r="AC196" s="30" t="b">
        <f>TRUE</f>
        <v>1</v>
      </c>
      <c r="AD196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6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7" spans="3:31" x14ac:dyDescent="0.25">
      <c r="C197" s="29" t="str">
        <f>IF(tblDetailedChanges[[#This Row],[Dep''t Code]]="","",VLOOKUP(tblDetailedChanges[[#This Row],[Dep''t Code]],Table1[],2,0))</f>
        <v/>
      </c>
      <c r="M197" s="38"/>
      <c r="N197" s="38"/>
      <c r="O197" s="33"/>
      <c r="P197" s="39"/>
      <c r="Q197" s="30" t="b">
        <f>tblDetailedChanges[[#This Row],[Change]]=LOOKUPS!$K$2</f>
        <v>0</v>
      </c>
      <c r="R197" s="30" t="b">
        <f>tblDetailedChanges[[#This Row],[Change]]=LOOKUPS!$K$3</f>
        <v>0</v>
      </c>
      <c r="S197" s="30" t="b">
        <f>tblDetailedChanges[[#This Row],[Change]]=LOOKUPS!$K$4</f>
        <v>0</v>
      </c>
      <c r="T197" s="30" t="b">
        <f>NOT(AND(tblDetailedChanges[[#This Row],[New Top Task Flag]],ISBLANK(tblDetailedChanges[[#This Row],[Dep''t Code]])))</f>
        <v>1</v>
      </c>
      <c r="U197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7" s="30" t="b">
        <f>NOT(AND(tblDetailedChanges[[#This Row],[New Top Task Flag]],ISBLANK(tblDetailedChanges[[#This Row],[Top Task Name]])))</f>
        <v>1</v>
      </c>
      <c r="W197" s="30" t="b">
        <f>NOT(AND(tblDetailedChanges[[#This Row],[New Top Task Flag]],ISBLANK(tblDetailedChanges[[#This Row],[Top Task Manager]])))</f>
        <v>1</v>
      </c>
      <c r="X197" s="30" t="b">
        <f>NOT(AND(tblDetailedChanges[[#This Row],[New Top Task Flag]],ISBLANK(tblDetailedChanges[[#This Row],[Requisition Approver]])))</f>
        <v>1</v>
      </c>
      <c r="Y197" s="30" t="b">
        <f>NOT(AND(tblDetailedChanges[[#This Row],[New Top Task Flag]],ISBLANK(tblDetailedChanges[[#This Row],[Top Task Start Date]])))</f>
        <v>1</v>
      </c>
      <c r="Z197" s="30" t="b">
        <f>NOT(AND(tblDetailedChanges[[#This Row],[New Top Task Flag]],ISBLANK(tblDetailedChanges[[#This Row],[Top Task End Date]])))</f>
        <v>1</v>
      </c>
      <c r="AA197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7" s="30" t="b">
        <f>NOT(AND(OR(tblDetailedChanges[[#This Row],[New Top Task Flag]],tblDetailedChanges[[#This Row],[New Sub Task Flag]]),ISBLANK(tblDetailedChanges[[#This Row],[Sub Task Name]])))</f>
        <v>1</v>
      </c>
      <c r="AC197" s="30" t="b">
        <f>TRUE</f>
        <v>1</v>
      </c>
      <c r="AD197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7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8" spans="3:31" x14ac:dyDescent="0.25">
      <c r="C198" s="29" t="str">
        <f>IF(tblDetailedChanges[[#This Row],[Dep''t Code]]="","",VLOOKUP(tblDetailedChanges[[#This Row],[Dep''t Code]],Table1[],2,0))</f>
        <v/>
      </c>
      <c r="M198" s="38"/>
      <c r="N198" s="38"/>
      <c r="O198" s="33"/>
      <c r="P198" s="39"/>
      <c r="Q198" s="30" t="b">
        <f>tblDetailedChanges[[#This Row],[Change]]=LOOKUPS!$K$2</f>
        <v>0</v>
      </c>
      <c r="R198" s="30" t="b">
        <f>tblDetailedChanges[[#This Row],[Change]]=LOOKUPS!$K$3</f>
        <v>0</v>
      </c>
      <c r="S198" s="30" t="b">
        <f>tblDetailedChanges[[#This Row],[Change]]=LOOKUPS!$K$4</f>
        <v>0</v>
      </c>
      <c r="T198" s="30" t="b">
        <f>NOT(AND(tblDetailedChanges[[#This Row],[New Top Task Flag]],ISBLANK(tblDetailedChanges[[#This Row],[Dep''t Code]])))</f>
        <v>1</v>
      </c>
      <c r="U198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8" s="30" t="b">
        <f>NOT(AND(tblDetailedChanges[[#This Row],[New Top Task Flag]],ISBLANK(tblDetailedChanges[[#This Row],[Top Task Name]])))</f>
        <v>1</v>
      </c>
      <c r="W198" s="30" t="b">
        <f>NOT(AND(tblDetailedChanges[[#This Row],[New Top Task Flag]],ISBLANK(tblDetailedChanges[[#This Row],[Top Task Manager]])))</f>
        <v>1</v>
      </c>
      <c r="X198" s="30" t="b">
        <f>NOT(AND(tblDetailedChanges[[#This Row],[New Top Task Flag]],ISBLANK(tblDetailedChanges[[#This Row],[Requisition Approver]])))</f>
        <v>1</v>
      </c>
      <c r="Y198" s="30" t="b">
        <f>NOT(AND(tblDetailedChanges[[#This Row],[New Top Task Flag]],ISBLANK(tblDetailedChanges[[#This Row],[Top Task Start Date]])))</f>
        <v>1</v>
      </c>
      <c r="Z198" s="30" t="b">
        <f>NOT(AND(tblDetailedChanges[[#This Row],[New Top Task Flag]],ISBLANK(tblDetailedChanges[[#This Row],[Top Task End Date]])))</f>
        <v>1</v>
      </c>
      <c r="AA198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8" s="30" t="b">
        <f>NOT(AND(OR(tblDetailedChanges[[#This Row],[New Top Task Flag]],tblDetailedChanges[[#This Row],[New Sub Task Flag]]),ISBLANK(tblDetailedChanges[[#This Row],[Sub Task Name]])))</f>
        <v>1</v>
      </c>
      <c r="AC198" s="30" t="b">
        <f>TRUE</f>
        <v>1</v>
      </c>
      <c r="AD198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8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199" spans="3:31" x14ac:dyDescent="0.25">
      <c r="C199" s="29" t="str">
        <f>IF(tblDetailedChanges[[#This Row],[Dep''t Code]]="","",VLOOKUP(tblDetailedChanges[[#This Row],[Dep''t Code]],Table1[],2,0))</f>
        <v/>
      </c>
      <c r="M199" s="38"/>
      <c r="N199" s="38"/>
      <c r="O199" s="33"/>
      <c r="P199" s="39"/>
      <c r="Q199" s="30" t="b">
        <f>tblDetailedChanges[[#This Row],[Change]]=LOOKUPS!$K$2</f>
        <v>0</v>
      </c>
      <c r="R199" s="30" t="b">
        <f>tblDetailedChanges[[#This Row],[Change]]=LOOKUPS!$K$3</f>
        <v>0</v>
      </c>
      <c r="S199" s="30" t="b">
        <f>tblDetailedChanges[[#This Row],[Change]]=LOOKUPS!$K$4</f>
        <v>0</v>
      </c>
      <c r="T199" s="30" t="b">
        <f>NOT(AND(tblDetailedChanges[[#This Row],[New Top Task Flag]],ISBLANK(tblDetailedChanges[[#This Row],[Dep''t Code]])))</f>
        <v>1</v>
      </c>
      <c r="U199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199" s="30" t="b">
        <f>NOT(AND(tblDetailedChanges[[#This Row],[New Top Task Flag]],ISBLANK(tblDetailedChanges[[#This Row],[Top Task Name]])))</f>
        <v>1</v>
      </c>
      <c r="W199" s="30" t="b">
        <f>NOT(AND(tblDetailedChanges[[#This Row],[New Top Task Flag]],ISBLANK(tblDetailedChanges[[#This Row],[Top Task Manager]])))</f>
        <v>1</v>
      </c>
      <c r="X199" s="30" t="b">
        <f>NOT(AND(tblDetailedChanges[[#This Row],[New Top Task Flag]],ISBLANK(tblDetailedChanges[[#This Row],[Requisition Approver]])))</f>
        <v>1</v>
      </c>
      <c r="Y199" s="30" t="b">
        <f>NOT(AND(tblDetailedChanges[[#This Row],[New Top Task Flag]],ISBLANK(tblDetailedChanges[[#This Row],[Top Task Start Date]])))</f>
        <v>1</v>
      </c>
      <c r="Z199" s="30" t="b">
        <f>NOT(AND(tblDetailedChanges[[#This Row],[New Top Task Flag]],ISBLANK(tblDetailedChanges[[#This Row],[Top Task End Date]])))</f>
        <v>1</v>
      </c>
      <c r="AA199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199" s="30" t="b">
        <f>NOT(AND(OR(tblDetailedChanges[[#This Row],[New Top Task Flag]],tblDetailedChanges[[#This Row],[New Sub Task Flag]]),ISBLANK(tblDetailedChanges[[#This Row],[Sub Task Name]])))</f>
        <v>1</v>
      </c>
      <c r="AC199" s="30" t="b">
        <f>TRUE</f>
        <v>1</v>
      </c>
      <c r="AD199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199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  <row r="200" spans="3:31" x14ac:dyDescent="0.25">
      <c r="C200" s="29" t="str">
        <f>IF(tblDetailedChanges[[#This Row],[Dep''t Code]]="","",VLOOKUP(tblDetailedChanges[[#This Row],[Dep''t Code]],Table1[],2,0))</f>
        <v/>
      </c>
      <c r="M200" s="38"/>
      <c r="N200" s="38"/>
      <c r="O200" s="33"/>
      <c r="P200" s="39"/>
      <c r="Q200" s="30" t="b">
        <f>tblDetailedChanges[[#This Row],[Change]]=LOOKUPS!$K$2</f>
        <v>0</v>
      </c>
      <c r="R200" s="30" t="b">
        <f>tblDetailedChanges[[#This Row],[Change]]=LOOKUPS!$K$3</f>
        <v>0</v>
      </c>
      <c r="S200" s="30" t="b">
        <f>tblDetailedChanges[[#This Row],[Change]]=LOOKUPS!$K$4</f>
        <v>0</v>
      </c>
      <c r="T200" s="30" t="b">
        <f>NOT(AND(tblDetailedChanges[[#This Row],[New Top Task Flag]],ISBLANK(tblDetailedChanges[[#This Row],[Dep''t Code]])))</f>
        <v>1</v>
      </c>
      <c r="U200" s="30" t="b">
        <f>NOT(
  OR(
    AND(OR(tblDetailedChanges[[#This Row],[New Top Task Flag]],tblDetailedChanges[[#This Row],[New Sub Task Flag]]),ISBLANK(tblDetailedChanges[[#This Row],[Top Task Number]])),
    AND(tblDetailedChanges[[#This Row],[New Top Task Flag]],tblDetailedChanges[[#This Row],[Dep''t Code]]&lt;&gt;LEFT(tblDetailedChanges[[#This Row],[Top Task Number]],2)),
    AND(tblDetailedChanges[[#This Row],[New Top Task Flag]],LEN(tblDetailedChanges[[#This Row],[Top Task Number]])&lt;&gt;4)
  )
)</f>
        <v>1</v>
      </c>
      <c r="V200" s="30" t="b">
        <f>NOT(AND(tblDetailedChanges[[#This Row],[New Top Task Flag]],ISBLANK(tblDetailedChanges[[#This Row],[Top Task Name]])))</f>
        <v>1</v>
      </c>
      <c r="W200" s="30" t="b">
        <f>NOT(AND(tblDetailedChanges[[#This Row],[New Top Task Flag]],ISBLANK(tblDetailedChanges[[#This Row],[Top Task Manager]])))</f>
        <v>1</v>
      </c>
      <c r="X200" s="30" t="b">
        <f>NOT(AND(tblDetailedChanges[[#This Row],[New Top Task Flag]],ISBLANK(tblDetailedChanges[[#This Row],[Requisition Approver]])))</f>
        <v>1</v>
      </c>
      <c r="Y200" s="30" t="b">
        <f>NOT(AND(tblDetailedChanges[[#This Row],[New Top Task Flag]],ISBLANK(tblDetailedChanges[[#This Row],[Top Task Start Date]])))</f>
        <v>1</v>
      </c>
      <c r="Z200" s="30" t="b">
        <f>NOT(AND(tblDetailedChanges[[#This Row],[New Top Task Flag]],ISBLANK(tblDetailedChanges[[#This Row],[Top Task End Date]])))</f>
        <v>1</v>
      </c>
      <c r="AA200" s="30" t="b">
        <f>NOT(
  OR(
    AND(OR(tblDetailedChanges[[#This Row],[New Top Task Flag]],tblDetailedChanges[[#This Row],[New Sub Task Flag]],tblDetailedChanges[[#This Row],[Budget Change Flag]]),ISBLANK(tblDetailedChanges[[#This Row],[Sub Task Number]])),
    AND(OR(tblDetailedChanges[[#This Row],[New Top Task Flag]],tblDetailedChanges[[#This Row],[New Sub Task Flag]]),tblDetailedChanges[[#This Row],[Top Task Number]]&lt;&gt;LEFT(tblDetailedChanges[[#This Row],[Sub Task Number]],4)),
    AND(OR(tblDetailedChanges[[#This Row],[New Top Task Flag]],tblDetailedChanges[[#This Row],[New Sub Task Flag]]),LEN(tblDetailedChanges[[#This Row],[Sub Task Number]])&lt;&gt;7)
  )
)</f>
        <v>1</v>
      </c>
      <c r="AB200" s="30" t="b">
        <f>NOT(AND(OR(tblDetailedChanges[[#This Row],[New Top Task Flag]],tblDetailedChanges[[#This Row],[New Sub Task Flag]]),ISBLANK(tblDetailedChanges[[#This Row],[Sub Task Name]])))</f>
        <v>1</v>
      </c>
      <c r="AC200" s="30" t="b">
        <f>TRUE</f>
        <v>1</v>
      </c>
      <c r="AD200" s="30" t="b">
        <f>NOT(AND(OR(tblDetailedChanges[[#This Row],[New Top Task Flag]],tblDetailedChanges[[#This Row],[New Sub Task Flag]],tblDetailedChanges[[#This Row],[Budget Change Flag]]),ISBLANK(tblDetailedChanges[[#This Row],[Budget Resource]])))</f>
        <v>1</v>
      </c>
      <c r="AE200" s="30" t="b">
        <f>NOT(AND(OR(tblDetailedChanges[[#This Row],[New Top Task Flag]],tblDetailedChanges[[#This Row],[New Sub Task Flag]],tblDetailedChanges[[#This Row],[Budget Change Flag]]),ISBLANK(tblDetailedChanges[[#This Row],[Budget Change]])))</f>
        <v>1</v>
      </c>
    </row>
  </sheetData>
  <sheetProtection sheet="1" objects="1" scenarios="1" sort="0" autoFilter="0"/>
  <conditionalFormatting sqref="B3:B200">
    <cfRule type="expression" dxfId="37" priority="51">
      <formula>NOT(T3)</formula>
    </cfRule>
  </conditionalFormatting>
  <conditionalFormatting sqref="D3:L200">
    <cfRule type="expression" dxfId="36" priority="53">
      <formula>NOT(U3)</formula>
    </cfRule>
  </conditionalFormatting>
  <conditionalFormatting sqref="O3:O200">
    <cfRule type="expression" dxfId="35" priority="52">
      <formula>NOT(AD3)</formula>
    </cfRule>
  </conditionalFormatting>
  <conditionalFormatting sqref="P3:P200">
    <cfRule type="expression" dxfId="34" priority="1">
      <formula>NOT(AE3)</formula>
    </cfRule>
  </conditionalFormatting>
  <dataValidations count="8">
    <dataValidation type="list" allowBlank="1" showInputMessage="1" showErrorMessage="1" sqref="A3:A200" xr:uid="{00000000-0002-0000-0100-000000000000}">
      <formula1>INDIRECT("tblChangeValidation[Changes]")</formula1>
    </dataValidation>
    <dataValidation type="list" allowBlank="1" showInputMessage="1" showErrorMessage="1" sqref="O3:O200" xr:uid="{00000000-0002-0000-0100-000001000000}">
      <formula1>INDIRECT("tblBudgetResource[Budget Resource]")</formula1>
    </dataValidation>
    <dataValidation type="date" allowBlank="1" showInputMessage="1" showErrorMessage="1" sqref="H3:I200" xr:uid="{00000000-0002-0000-0100-000002000000}">
      <formula1>18629</formula1>
      <formula2>401768</formula2>
    </dataValidation>
    <dataValidation type="decimal" allowBlank="1" showInputMessage="1" showErrorMessage="1" sqref="P3:P200" xr:uid="{00000000-0002-0000-0100-000003000000}">
      <formula1>-999999999999</formula1>
      <formula2>999999999999</formula2>
    </dataValidation>
    <dataValidation type="textLength" operator="lessThanOrEqual" allowBlank="1" showInputMessage="1" showErrorMessage="1" sqref="E4:E166" xr:uid="{00000000-0002-0000-0100-000004000000}">
      <formula1>20</formula1>
    </dataValidation>
    <dataValidation type="textLength" operator="lessThanOrEqual" allowBlank="1" showInputMessage="1" showErrorMessage="1" errorTitle="Too long" error="No more than 20 characters" sqref="E167:E200 K3:K200 E3" xr:uid="{00000000-0002-0000-0100-000005000000}">
      <formula1>20</formula1>
    </dataValidation>
    <dataValidation type="textLength" operator="lessThanOrEqual" allowBlank="1" showInputMessage="1" showErrorMessage="1" errorTitle="Too long" error="No more than 250 characters" sqref="L3:L200" xr:uid="{00000000-0002-0000-0100-000006000000}">
      <formula1>250</formula1>
    </dataValidation>
    <dataValidation type="date" allowBlank="1" showInputMessage="1" showErrorMessage="1" errorTitle="Date validation error" error="Please enter a date value" sqref="M3:N200" xr:uid="{00000000-0002-0000-0100-000007000000}">
      <formula1>18629</formula1>
      <formula2>401768</formula2>
    </dataValidation>
  </dataValidations>
  <pageMargins left="0.23622047244094491" right="0.23622047244094491" top="0.74803149606299213" bottom="0.74803149606299213" header="0.31496062992125984" footer="0.31496062992125984"/>
  <pageSetup paperSize="9" scale="57" fitToHeight="0" orientation="landscape" r:id="rId1"/>
  <ignoredErrors>
    <ignoredError sqref="B2" listDataValidation="1"/>
  </ignoredErrors>
  <drawing r:id="rId2"/>
  <tableParts count="1"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8000000}">
          <x14:formula1>
            <xm:f>LOOKUPS!$M$2:$M$204</xm:f>
          </x14:formula1>
          <xm:sqref>B1:B1048576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N220"/>
  <sheetViews>
    <sheetView workbookViewId="0"/>
  </sheetViews>
  <sheetFormatPr defaultRowHeight="15" x14ac:dyDescent="0.25"/>
  <cols>
    <col min="1" max="1" width="11.7109375" customWidth="1"/>
    <col min="3" max="3" width="30.42578125" bestFit="1" customWidth="1"/>
    <col min="11" max="11" width="25.28515625" bestFit="1" customWidth="1"/>
    <col min="13" max="13" width="10.7109375" customWidth="1"/>
  </cols>
  <sheetData>
    <row r="1" spans="1:14" x14ac:dyDescent="0.25">
      <c r="A1" t="s">
        <v>9</v>
      </c>
      <c r="C1" t="s">
        <v>10</v>
      </c>
      <c r="E1" t="s">
        <v>58</v>
      </c>
      <c r="G1" t="s">
        <v>8</v>
      </c>
      <c r="I1" t="s">
        <v>64</v>
      </c>
      <c r="K1" t="s">
        <v>83</v>
      </c>
      <c r="M1" t="s">
        <v>105</v>
      </c>
      <c r="N1" t="s">
        <v>104</v>
      </c>
    </row>
    <row r="2" spans="1:14" x14ac:dyDescent="0.25">
      <c r="A2" t="b">
        <v>1</v>
      </c>
      <c r="C2" t="s">
        <v>11</v>
      </c>
      <c r="E2" t="s">
        <v>59</v>
      </c>
      <c r="G2" t="s">
        <v>61</v>
      </c>
      <c r="I2" t="s">
        <v>65</v>
      </c>
      <c r="K2" t="s">
        <v>102</v>
      </c>
      <c r="M2" t="s">
        <v>502</v>
      </c>
      <c r="N2" t="s">
        <v>503</v>
      </c>
    </row>
    <row r="3" spans="1:14" x14ac:dyDescent="0.25">
      <c r="A3" t="b">
        <v>0</v>
      </c>
      <c r="C3" t="s">
        <v>12</v>
      </c>
      <c r="E3" t="s">
        <v>60</v>
      </c>
      <c r="G3" t="s">
        <v>62</v>
      </c>
      <c r="I3" t="s">
        <v>66</v>
      </c>
      <c r="K3" t="s">
        <v>6</v>
      </c>
      <c r="M3" t="s">
        <v>543</v>
      </c>
      <c r="N3" t="s">
        <v>544</v>
      </c>
    </row>
    <row r="4" spans="1:14" x14ac:dyDescent="0.25">
      <c r="C4" t="s">
        <v>13</v>
      </c>
      <c r="K4" t="s">
        <v>7</v>
      </c>
      <c r="M4" t="s">
        <v>504</v>
      </c>
      <c r="N4" t="s">
        <v>505</v>
      </c>
    </row>
    <row r="5" spans="1:14" x14ac:dyDescent="0.25">
      <c r="C5" t="s">
        <v>14</v>
      </c>
      <c r="M5" t="s">
        <v>527</v>
      </c>
      <c r="N5" t="s">
        <v>528</v>
      </c>
    </row>
    <row r="6" spans="1:14" x14ac:dyDescent="0.25">
      <c r="C6" t="s">
        <v>15</v>
      </c>
      <c r="M6" t="s">
        <v>536</v>
      </c>
      <c r="N6" t="s">
        <v>537</v>
      </c>
    </row>
    <row r="7" spans="1:14" x14ac:dyDescent="0.25">
      <c r="C7" t="s">
        <v>16</v>
      </c>
      <c r="M7" t="s">
        <v>106</v>
      </c>
      <c r="N7" t="s">
        <v>304</v>
      </c>
    </row>
    <row r="8" spans="1:14" x14ac:dyDescent="0.25">
      <c r="C8" t="s">
        <v>17</v>
      </c>
      <c r="M8" t="s">
        <v>107</v>
      </c>
      <c r="N8" t="s">
        <v>305</v>
      </c>
    </row>
    <row r="9" spans="1:14" x14ac:dyDescent="0.25">
      <c r="C9" t="s">
        <v>18</v>
      </c>
      <c r="M9" t="s">
        <v>108</v>
      </c>
      <c r="N9" t="s">
        <v>306</v>
      </c>
    </row>
    <row r="10" spans="1:14" x14ac:dyDescent="0.25">
      <c r="C10" t="s">
        <v>19</v>
      </c>
      <c r="M10" t="s">
        <v>109</v>
      </c>
      <c r="N10" t="s">
        <v>307</v>
      </c>
    </row>
    <row r="11" spans="1:14" x14ac:dyDescent="0.25">
      <c r="C11" t="s">
        <v>20</v>
      </c>
      <c r="M11" t="s">
        <v>110</v>
      </c>
      <c r="N11" t="s">
        <v>308</v>
      </c>
    </row>
    <row r="12" spans="1:14" x14ac:dyDescent="0.25">
      <c r="C12" t="s">
        <v>21</v>
      </c>
      <c r="M12" t="s">
        <v>506</v>
      </c>
      <c r="N12" t="s">
        <v>507</v>
      </c>
    </row>
    <row r="13" spans="1:14" x14ac:dyDescent="0.25">
      <c r="C13" t="s">
        <v>22</v>
      </c>
      <c r="M13" t="s">
        <v>111</v>
      </c>
      <c r="N13" t="s">
        <v>309</v>
      </c>
    </row>
    <row r="14" spans="1:14" x14ac:dyDescent="0.25">
      <c r="C14" t="s">
        <v>23</v>
      </c>
      <c r="M14" t="s">
        <v>112</v>
      </c>
      <c r="N14" t="s">
        <v>310</v>
      </c>
    </row>
    <row r="15" spans="1:14" x14ac:dyDescent="0.25">
      <c r="C15" t="s">
        <v>24</v>
      </c>
      <c r="M15" t="s">
        <v>113</v>
      </c>
      <c r="N15" t="s">
        <v>311</v>
      </c>
    </row>
    <row r="16" spans="1:14" x14ac:dyDescent="0.25">
      <c r="C16" t="s">
        <v>25</v>
      </c>
      <c r="M16" t="s">
        <v>114</v>
      </c>
      <c r="N16" t="s">
        <v>312</v>
      </c>
    </row>
    <row r="17" spans="3:14" x14ac:dyDescent="0.25">
      <c r="C17" t="s">
        <v>26</v>
      </c>
      <c r="M17" t="s">
        <v>115</v>
      </c>
      <c r="N17" t="s">
        <v>313</v>
      </c>
    </row>
    <row r="18" spans="3:14" x14ac:dyDescent="0.25">
      <c r="C18" t="s">
        <v>27</v>
      </c>
      <c r="M18" t="s">
        <v>116</v>
      </c>
      <c r="N18" t="s">
        <v>314</v>
      </c>
    </row>
    <row r="19" spans="3:14" x14ac:dyDescent="0.25">
      <c r="C19" t="s">
        <v>28</v>
      </c>
      <c r="M19" t="s">
        <v>117</v>
      </c>
      <c r="N19" t="s">
        <v>315</v>
      </c>
    </row>
    <row r="20" spans="3:14" x14ac:dyDescent="0.25">
      <c r="C20" t="s">
        <v>29</v>
      </c>
      <c r="M20" t="s">
        <v>118</v>
      </c>
      <c r="N20" t="s">
        <v>316</v>
      </c>
    </row>
    <row r="21" spans="3:14" x14ac:dyDescent="0.25">
      <c r="C21" t="s">
        <v>30</v>
      </c>
      <c r="M21" t="s">
        <v>119</v>
      </c>
      <c r="N21" t="s">
        <v>317</v>
      </c>
    </row>
    <row r="22" spans="3:14" x14ac:dyDescent="0.25">
      <c r="C22" t="s">
        <v>31</v>
      </c>
      <c r="M22" t="s">
        <v>120</v>
      </c>
      <c r="N22" t="s">
        <v>318</v>
      </c>
    </row>
    <row r="23" spans="3:14" x14ac:dyDescent="0.25">
      <c r="C23" t="s">
        <v>32</v>
      </c>
      <c r="M23" t="s">
        <v>121</v>
      </c>
      <c r="N23" t="s">
        <v>319</v>
      </c>
    </row>
    <row r="24" spans="3:14" x14ac:dyDescent="0.25">
      <c r="C24" t="s">
        <v>33</v>
      </c>
      <c r="M24" t="s">
        <v>122</v>
      </c>
      <c r="N24" t="s">
        <v>320</v>
      </c>
    </row>
    <row r="25" spans="3:14" x14ac:dyDescent="0.25">
      <c r="C25" t="s">
        <v>34</v>
      </c>
      <c r="M25" t="s">
        <v>123</v>
      </c>
      <c r="N25" t="s">
        <v>321</v>
      </c>
    </row>
    <row r="26" spans="3:14" x14ac:dyDescent="0.25">
      <c r="C26" t="s">
        <v>35</v>
      </c>
      <c r="M26" t="s">
        <v>124</v>
      </c>
      <c r="N26" t="s">
        <v>322</v>
      </c>
    </row>
    <row r="27" spans="3:14" x14ac:dyDescent="0.25">
      <c r="C27" t="s">
        <v>36</v>
      </c>
      <c r="M27" t="s">
        <v>125</v>
      </c>
      <c r="N27" t="s">
        <v>323</v>
      </c>
    </row>
    <row r="28" spans="3:14" x14ac:dyDescent="0.25">
      <c r="C28" t="s">
        <v>37</v>
      </c>
      <c r="M28" t="s">
        <v>126</v>
      </c>
      <c r="N28" t="s">
        <v>324</v>
      </c>
    </row>
    <row r="29" spans="3:14" x14ac:dyDescent="0.25">
      <c r="C29" t="s">
        <v>38</v>
      </c>
      <c r="M29" t="s">
        <v>127</v>
      </c>
      <c r="N29" t="s">
        <v>325</v>
      </c>
    </row>
    <row r="30" spans="3:14" x14ac:dyDescent="0.25">
      <c r="C30" t="s">
        <v>39</v>
      </c>
      <c r="M30" t="s">
        <v>128</v>
      </c>
      <c r="N30" t="s">
        <v>326</v>
      </c>
    </row>
    <row r="31" spans="3:14" x14ac:dyDescent="0.25">
      <c r="C31" t="s">
        <v>40</v>
      </c>
      <c r="M31" t="s">
        <v>129</v>
      </c>
      <c r="N31" t="s">
        <v>327</v>
      </c>
    </row>
    <row r="32" spans="3:14" x14ac:dyDescent="0.25">
      <c r="C32" t="s">
        <v>41</v>
      </c>
      <c r="M32" t="s">
        <v>130</v>
      </c>
      <c r="N32" t="s">
        <v>328</v>
      </c>
    </row>
    <row r="33" spans="3:14" x14ac:dyDescent="0.25">
      <c r="C33" t="s">
        <v>42</v>
      </c>
      <c r="M33" t="s">
        <v>131</v>
      </c>
      <c r="N33" t="s">
        <v>329</v>
      </c>
    </row>
    <row r="34" spans="3:14" x14ac:dyDescent="0.25">
      <c r="C34" t="s">
        <v>43</v>
      </c>
      <c r="M34" t="s">
        <v>132</v>
      </c>
      <c r="N34" t="s">
        <v>330</v>
      </c>
    </row>
    <row r="35" spans="3:14" x14ac:dyDescent="0.25">
      <c r="C35" t="s">
        <v>44</v>
      </c>
      <c r="M35" t="s">
        <v>133</v>
      </c>
      <c r="N35" t="s">
        <v>331</v>
      </c>
    </row>
    <row r="36" spans="3:14" x14ac:dyDescent="0.25">
      <c r="C36" t="s">
        <v>45</v>
      </c>
      <c r="M36" t="s">
        <v>134</v>
      </c>
      <c r="N36" t="s">
        <v>332</v>
      </c>
    </row>
    <row r="37" spans="3:14" x14ac:dyDescent="0.25">
      <c r="C37" t="s">
        <v>46</v>
      </c>
      <c r="M37" t="s">
        <v>135</v>
      </c>
      <c r="N37" t="s">
        <v>333</v>
      </c>
    </row>
    <row r="38" spans="3:14" x14ac:dyDescent="0.25">
      <c r="C38" t="s">
        <v>47</v>
      </c>
      <c r="M38" t="s">
        <v>136</v>
      </c>
      <c r="N38" t="s">
        <v>334</v>
      </c>
    </row>
    <row r="39" spans="3:14" x14ac:dyDescent="0.25">
      <c r="C39" t="s">
        <v>48</v>
      </c>
      <c r="M39" t="s">
        <v>137</v>
      </c>
      <c r="N39" t="s">
        <v>335</v>
      </c>
    </row>
    <row r="40" spans="3:14" x14ac:dyDescent="0.25">
      <c r="C40" t="s">
        <v>49</v>
      </c>
      <c r="M40" t="s">
        <v>138</v>
      </c>
      <c r="N40" t="s">
        <v>336</v>
      </c>
    </row>
    <row r="41" spans="3:14" x14ac:dyDescent="0.25">
      <c r="C41" t="s">
        <v>50</v>
      </c>
      <c r="M41" t="s">
        <v>139</v>
      </c>
      <c r="N41" t="s">
        <v>337</v>
      </c>
    </row>
    <row r="42" spans="3:14" x14ac:dyDescent="0.25">
      <c r="C42" t="s">
        <v>51</v>
      </c>
      <c r="M42" t="s">
        <v>140</v>
      </c>
      <c r="N42" t="s">
        <v>338</v>
      </c>
    </row>
    <row r="43" spans="3:14" x14ac:dyDescent="0.25">
      <c r="C43" t="s">
        <v>52</v>
      </c>
      <c r="M43" t="s">
        <v>508</v>
      </c>
      <c r="N43" t="s">
        <v>509</v>
      </c>
    </row>
    <row r="44" spans="3:14" x14ac:dyDescent="0.25">
      <c r="C44" t="s">
        <v>53</v>
      </c>
      <c r="M44" t="s">
        <v>141</v>
      </c>
      <c r="N44" t="s">
        <v>339</v>
      </c>
    </row>
    <row r="45" spans="3:14" x14ac:dyDescent="0.25">
      <c r="C45" t="s">
        <v>54</v>
      </c>
      <c r="M45" t="s">
        <v>531</v>
      </c>
      <c r="N45" t="s">
        <v>532</v>
      </c>
    </row>
    <row r="46" spans="3:14" x14ac:dyDescent="0.25">
      <c r="C46" t="s">
        <v>55</v>
      </c>
      <c r="M46" t="s">
        <v>142</v>
      </c>
      <c r="N46" t="s">
        <v>340</v>
      </c>
    </row>
    <row r="47" spans="3:14" x14ac:dyDescent="0.25">
      <c r="C47" t="s">
        <v>56</v>
      </c>
      <c r="M47" t="s">
        <v>143</v>
      </c>
      <c r="N47" t="s">
        <v>341</v>
      </c>
    </row>
    <row r="48" spans="3:14" x14ac:dyDescent="0.25">
      <c r="C48" t="s">
        <v>57</v>
      </c>
      <c r="M48" t="s">
        <v>540</v>
      </c>
      <c r="N48" t="s">
        <v>541</v>
      </c>
    </row>
    <row r="49" spans="13:14" x14ac:dyDescent="0.25">
      <c r="M49" t="s">
        <v>144</v>
      </c>
      <c r="N49" t="s">
        <v>342</v>
      </c>
    </row>
    <row r="50" spans="13:14" x14ac:dyDescent="0.25">
      <c r="M50" t="s">
        <v>145</v>
      </c>
      <c r="N50" t="s">
        <v>343</v>
      </c>
    </row>
    <row r="51" spans="13:14" x14ac:dyDescent="0.25">
      <c r="M51" t="s">
        <v>146</v>
      </c>
      <c r="N51" t="s">
        <v>344</v>
      </c>
    </row>
    <row r="52" spans="13:14" x14ac:dyDescent="0.25">
      <c r="M52" t="s">
        <v>147</v>
      </c>
      <c r="N52" t="s">
        <v>538</v>
      </c>
    </row>
    <row r="53" spans="13:14" x14ac:dyDescent="0.25">
      <c r="M53" t="s">
        <v>148</v>
      </c>
      <c r="N53" t="s">
        <v>345</v>
      </c>
    </row>
    <row r="54" spans="13:14" x14ac:dyDescent="0.25">
      <c r="M54" t="s">
        <v>529</v>
      </c>
      <c r="N54" t="s">
        <v>530</v>
      </c>
    </row>
    <row r="55" spans="13:14" x14ac:dyDescent="0.25">
      <c r="M55" t="s">
        <v>149</v>
      </c>
      <c r="N55" t="s">
        <v>346</v>
      </c>
    </row>
    <row r="56" spans="13:14" x14ac:dyDescent="0.25">
      <c r="M56" t="s">
        <v>150</v>
      </c>
      <c r="N56" t="s">
        <v>347</v>
      </c>
    </row>
    <row r="57" spans="13:14" x14ac:dyDescent="0.25">
      <c r="M57" t="s">
        <v>151</v>
      </c>
      <c r="N57" t="s">
        <v>348</v>
      </c>
    </row>
    <row r="58" spans="13:14" x14ac:dyDescent="0.25">
      <c r="M58" t="s">
        <v>152</v>
      </c>
      <c r="N58" t="s">
        <v>349</v>
      </c>
    </row>
    <row r="59" spans="13:14" x14ac:dyDescent="0.25">
      <c r="M59" t="s">
        <v>153</v>
      </c>
      <c r="N59" t="s">
        <v>350</v>
      </c>
    </row>
    <row r="60" spans="13:14" x14ac:dyDescent="0.25">
      <c r="M60" t="s">
        <v>154</v>
      </c>
      <c r="N60" t="s">
        <v>351</v>
      </c>
    </row>
    <row r="61" spans="13:14" x14ac:dyDescent="0.25">
      <c r="M61" t="s">
        <v>526</v>
      </c>
      <c r="N61" t="s">
        <v>545</v>
      </c>
    </row>
    <row r="62" spans="13:14" x14ac:dyDescent="0.25">
      <c r="M62" t="s">
        <v>155</v>
      </c>
      <c r="N62" t="s">
        <v>352</v>
      </c>
    </row>
    <row r="63" spans="13:14" x14ac:dyDescent="0.25">
      <c r="M63" t="s">
        <v>156</v>
      </c>
      <c r="N63" t="s">
        <v>353</v>
      </c>
    </row>
    <row r="64" spans="13:14" x14ac:dyDescent="0.25">
      <c r="M64" t="s">
        <v>157</v>
      </c>
      <c r="N64" t="s">
        <v>354</v>
      </c>
    </row>
    <row r="65" spans="13:14" x14ac:dyDescent="0.25">
      <c r="M65" t="s">
        <v>158</v>
      </c>
      <c r="N65" t="s">
        <v>355</v>
      </c>
    </row>
    <row r="66" spans="13:14" x14ac:dyDescent="0.25">
      <c r="M66" t="s">
        <v>159</v>
      </c>
      <c r="N66" t="s">
        <v>356</v>
      </c>
    </row>
    <row r="67" spans="13:14" x14ac:dyDescent="0.25">
      <c r="M67" t="s">
        <v>160</v>
      </c>
      <c r="N67" t="s">
        <v>357</v>
      </c>
    </row>
    <row r="68" spans="13:14" x14ac:dyDescent="0.25">
      <c r="M68" t="s">
        <v>161</v>
      </c>
      <c r="N68" t="s">
        <v>358</v>
      </c>
    </row>
    <row r="69" spans="13:14" x14ac:dyDescent="0.25">
      <c r="M69" t="s">
        <v>162</v>
      </c>
      <c r="N69" t="s">
        <v>359</v>
      </c>
    </row>
    <row r="70" spans="13:14" x14ac:dyDescent="0.25">
      <c r="M70" t="s">
        <v>163</v>
      </c>
      <c r="N70" t="s">
        <v>360</v>
      </c>
    </row>
    <row r="71" spans="13:14" x14ac:dyDescent="0.25">
      <c r="M71" t="s">
        <v>164</v>
      </c>
      <c r="N71" t="s">
        <v>361</v>
      </c>
    </row>
    <row r="72" spans="13:14" x14ac:dyDescent="0.25">
      <c r="M72" t="s">
        <v>165</v>
      </c>
      <c r="N72" t="s">
        <v>362</v>
      </c>
    </row>
    <row r="73" spans="13:14" x14ac:dyDescent="0.25">
      <c r="M73" t="s">
        <v>166</v>
      </c>
      <c r="N73" t="s">
        <v>363</v>
      </c>
    </row>
    <row r="74" spans="13:14" x14ac:dyDescent="0.25">
      <c r="M74" t="s">
        <v>167</v>
      </c>
      <c r="N74" t="s">
        <v>364</v>
      </c>
    </row>
    <row r="75" spans="13:14" x14ac:dyDescent="0.25">
      <c r="M75" t="s">
        <v>168</v>
      </c>
      <c r="N75" t="s">
        <v>365</v>
      </c>
    </row>
    <row r="76" spans="13:14" x14ac:dyDescent="0.25">
      <c r="M76" t="s">
        <v>169</v>
      </c>
      <c r="N76" t="s">
        <v>366</v>
      </c>
    </row>
    <row r="77" spans="13:14" x14ac:dyDescent="0.25">
      <c r="M77" t="s">
        <v>170</v>
      </c>
      <c r="N77" t="s">
        <v>367</v>
      </c>
    </row>
    <row r="78" spans="13:14" x14ac:dyDescent="0.25">
      <c r="M78" t="s">
        <v>171</v>
      </c>
      <c r="N78" t="s">
        <v>368</v>
      </c>
    </row>
    <row r="79" spans="13:14" x14ac:dyDescent="0.25">
      <c r="M79" t="s">
        <v>172</v>
      </c>
      <c r="N79" t="s">
        <v>369</v>
      </c>
    </row>
    <row r="80" spans="13:14" x14ac:dyDescent="0.25">
      <c r="M80" t="s">
        <v>173</v>
      </c>
      <c r="N80" t="s">
        <v>370</v>
      </c>
    </row>
    <row r="81" spans="13:14" x14ac:dyDescent="0.25">
      <c r="M81" t="s">
        <v>174</v>
      </c>
      <c r="N81" t="s">
        <v>371</v>
      </c>
    </row>
    <row r="82" spans="13:14" x14ac:dyDescent="0.25">
      <c r="M82" t="s">
        <v>175</v>
      </c>
      <c r="N82" t="s">
        <v>372</v>
      </c>
    </row>
    <row r="83" spans="13:14" x14ac:dyDescent="0.25">
      <c r="M83" t="s">
        <v>176</v>
      </c>
      <c r="N83" t="s">
        <v>373</v>
      </c>
    </row>
    <row r="84" spans="13:14" x14ac:dyDescent="0.25">
      <c r="M84" t="s">
        <v>177</v>
      </c>
      <c r="N84" t="s">
        <v>374</v>
      </c>
    </row>
    <row r="85" spans="13:14" x14ac:dyDescent="0.25">
      <c r="M85" t="s">
        <v>178</v>
      </c>
      <c r="N85" t="s">
        <v>375</v>
      </c>
    </row>
    <row r="86" spans="13:14" x14ac:dyDescent="0.25">
      <c r="M86" t="s">
        <v>179</v>
      </c>
      <c r="N86" t="s">
        <v>376</v>
      </c>
    </row>
    <row r="87" spans="13:14" x14ac:dyDescent="0.25">
      <c r="M87" t="s">
        <v>180</v>
      </c>
      <c r="N87" t="s">
        <v>377</v>
      </c>
    </row>
    <row r="88" spans="13:14" x14ac:dyDescent="0.25">
      <c r="M88" t="s">
        <v>181</v>
      </c>
      <c r="N88" t="s">
        <v>378</v>
      </c>
    </row>
    <row r="89" spans="13:14" x14ac:dyDescent="0.25">
      <c r="M89" t="s">
        <v>182</v>
      </c>
      <c r="N89" t="s">
        <v>379</v>
      </c>
    </row>
    <row r="90" spans="13:14" x14ac:dyDescent="0.25">
      <c r="M90" t="s">
        <v>510</v>
      </c>
      <c r="N90" t="s">
        <v>511</v>
      </c>
    </row>
    <row r="91" spans="13:14" x14ac:dyDescent="0.25">
      <c r="M91" t="s">
        <v>183</v>
      </c>
      <c r="N91" t="s">
        <v>380</v>
      </c>
    </row>
    <row r="92" spans="13:14" x14ac:dyDescent="0.25">
      <c r="M92" t="s">
        <v>184</v>
      </c>
      <c r="N92" t="s">
        <v>381</v>
      </c>
    </row>
    <row r="93" spans="13:14" x14ac:dyDescent="0.25">
      <c r="M93" t="s">
        <v>512</v>
      </c>
      <c r="N93" t="s">
        <v>513</v>
      </c>
    </row>
    <row r="94" spans="13:14" x14ac:dyDescent="0.25">
      <c r="M94" t="s">
        <v>185</v>
      </c>
      <c r="N94" t="s">
        <v>382</v>
      </c>
    </row>
    <row r="95" spans="13:14" x14ac:dyDescent="0.25">
      <c r="M95" t="s">
        <v>186</v>
      </c>
      <c r="N95" t="s">
        <v>383</v>
      </c>
    </row>
    <row r="96" spans="13:14" x14ac:dyDescent="0.25">
      <c r="M96" t="s">
        <v>187</v>
      </c>
      <c r="N96" t="s">
        <v>384</v>
      </c>
    </row>
    <row r="97" spans="13:14" x14ac:dyDescent="0.25">
      <c r="M97" t="s">
        <v>188</v>
      </c>
      <c r="N97" t="s">
        <v>385</v>
      </c>
    </row>
    <row r="98" spans="13:14" x14ac:dyDescent="0.25">
      <c r="M98" t="s">
        <v>189</v>
      </c>
      <c r="N98" t="s">
        <v>386</v>
      </c>
    </row>
    <row r="99" spans="13:14" x14ac:dyDescent="0.25">
      <c r="M99" t="s">
        <v>190</v>
      </c>
      <c r="N99" t="s">
        <v>387</v>
      </c>
    </row>
    <row r="100" spans="13:14" x14ac:dyDescent="0.25">
      <c r="M100" t="s">
        <v>191</v>
      </c>
      <c r="N100" t="s">
        <v>388</v>
      </c>
    </row>
    <row r="101" spans="13:14" x14ac:dyDescent="0.25">
      <c r="M101" t="s">
        <v>192</v>
      </c>
      <c r="N101" t="s">
        <v>389</v>
      </c>
    </row>
    <row r="102" spans="13:14" x14ac:dyDescent="0.25">
      <c r="M102" t="s">
        <v>193</v>
      </c>
      <c r="N102" t="s">
        <v>390</v>
      </c>
    </row>
    <row r="103" spans="13:14" x14ac:dyDescent="0.25">
      <c r="M103" t="s">
        <v>194</v>
      </c>
      <c r="N103" t="s">
        <v>391</v>
      </c>
    </row>
    <row r="104" spans="13:14" x14ac:dyDescent="0.25">
      <c r="M104" t="s">
        <v>195</v>
      </c>
      <c r="N104" t="s">
        <v>392</v>
      </c>
    </row>
    <row r="105" spans="13:14" x14ac:dyDescent="0.25">
      <c r="M105" t="s">
        <v>196</v>
      </c>
      <c r="N105" t="s">
        <v>393</v>
      </c>
    </row>
    <row r="106" spans="13:14" x14ac:dyDescent="0.25">
      <c r="M106" t="s">
        <v>197</v>
      </c>
      <c r="N106" t="s">
        <v>394</v>
      </c>
    </row>
    <row r="107" spans="13:14" x14ac:dyDescent="0.25">
      <c r="M107" t="s">
        <v>198</v>
      </c>
      <c r="N107" t="s">
        <v>395</v>
      </c>
    </row>
    <row r="108" spans="13:14" x14ac:dyDescent="0.25">
      <c r="M108" t="s">
        <v>199</v>
      </c>
      <c r="N108" t="s">
        <v>396</v>
      </c>
    </row>
    <row r="109" spans="13:14" x14ac:dyDescent="0.25">
      <c r="M109" t="s">
        <v>200</v>
      </c>
      <c r="N109" t="s">
        <v>397</v>
      </c>
    </row>
    <row r="110" spans="13:14" x14ac:dyDescent="0.25">
      <c r="M110" t="s">
        <v>201</v>
      </c>
      <c r="N110" t="s">
        <v>398</v>
      </c>
    </row>
    <row r="111" spans="13:14" x14ac:dyDescent="0.25">
      <c r="M111" t="s">
        <v>202</v>
      </c>
      <c r="N111" t="s">
        <v>399</v>
      </c>
    </row>
    <row r="112" spans="13:14" x14ac:dyDescent="0.25">
      <c r="M112" t="s">
        <v>203</v>
      </c>
      <c r="N112" t="s">
        <v>400</v>
      </c>
    </row>
    <row r="113" spans="13:14" x14ac:dyDescent="0.25">
      <c r="M113" t="s">
        <v>204</v>
      </c>
      <c r="N113" t="s">
        <v>401</v>
      </c>
    </row>
    <row r="114" spans="13:14" x14ac:dyDescent="0.25">
      <c r="M114" t="s">
        <v>205</v>
      </c>
      <c r="N114" t="s">
        <v>402</v>
      </c>
    </row>
    <row r="115" spans="13:14" x14ac:dyDescent="0.25">
      <c r="M115" t="s">
        <v>206</v>
      </c>
      <c r="N115" t="s">
        <v>403</v>
      </c>
    </row>
    <row r="116" spans="13:14" x14ac:dyDescent="0.25">
      <c r="M116" t="s">
        <v>207</v>
      </c>
      <c r="N116" t="s">
        <v>404</v>
      </c>
    </row>
    <row r="117" spans="13:14" x14ac:dyDescent="0.25">
      <c r="M117" t="s">
        <v>208</v>
      </c>
      <c r="N117" t="s">
        <v>405</v>
      </c>
    </row>
    <row r="118" spans="13:14" x14ac:dyDescent="0.25">
      <c r="M118" t="s">
        <v>209</v>
      </c>
      <c r="N118" t="s">
        <v>406</v>
      </c>
    </row>
    <row r="119" spans="13:14" x14ac:dyDescent="0.25">
      <c r="M119" t="s">
        <v>210</v>
      </c>
      <c r="N119" t="s">
        <v>407</v>
      </c>
    </row>
    <row r="120" spans="13:14" x14ac:dyDescent="0.25">
      <c r="M120" t="s">
        <v>211</v>
      </c>
      <c r="N120" t="s">
        <v>408</v>
      </c>
    </row>
    <row r="121" spans="13:14" x14ac:dyDescent="0.25">
      <c r="M121" t="s">
        <v>212</v>
      </c>
      <c r="N121" t="s">
        <v>409</v>
      </c>
    </row>
    <row r="122" spans="13:14" x14ac:dyDescent="0.25">
      <c r="M122" t="s">
        <v>213</v>
      </c>
      <c r="N122" t="s">
        <v>410</v>
      </c>
    </row>
    <row r="123" spans="13:14" x14ac:dyDescent="0.25">
      <c r="M123" t="s">
        <v>214</v>
      </c>
      <c r="N123" t="s">
        <v>411</v>
      </c>
    </row>
    <row r="124" spans="13:14" x14ac:dyDescent="0.25">
      <c r="M124" t="s">
        <v>215</v>
      </c>
      <c r="N124" t="s">
        <v>412</v>
      </c>
    </row>
    <row r="125" spans="13:14" x14ac:dyDescent="0.25">
      <c r="M125" t="s">
        <v>216</v>
      </c>
      <c r="N125" t="s">
        <v>413</v>
      </c>
    </row>
    <row r="126" spans="13:14" x14ac:dyDescent="0.25">
      <c r="M126" t="s">
        <v>217</v>
      </c>
      <c r="N126" t="s">
        <v>414</v>
      </c>
    </row>
    <row r="127" spans="13:14" x14ac:dyDescent="0.25">
      <c r="M127" t="s">
        <v>218</v>
      </c>
      <c r="N127" t="s">
        <v>415</v>
      </c>
    </row>
    <row r="128" spans="13:14" x14ac:dyDescent="0.25">
      <c r="M128" t="s">
        <v>219</v>
      </c>
      <c r="N128" t="s">
        <v>416</v>
      </c>
    </row>
    <row r="129" spans="13:14" x14ac:dyDescent="0.25">
      <c r="M129" t="s">
        <v>220</v>
      </c>
      <c r="N129" t="s">
        <v>417</v>
      </c>
    </row>
    <row r="130" spans="13:14" x14ac:dyDescent="0.25">
      <c r="M130" t="s">
        <v>221</v>
      </c>
      <c r="N130" t="s">
        <v>418</v>
      </c>
    </row>
    <row r="131" spans="13:14" x14ac:dyDescent="0.25">
      <c r="M131" t="s">
        <v>222</v>
      </c>
      <c r="N131" t="s">
        <v>419</v>
      </c>
    </row>
    <row r="132" spans="13:14" x14ac:dyDescent="0.25">
      <c r="M132" t="s">
        <v>223</v>
      </c>
      <c r="N132" t="s">
        <v>420</v>
      </c>
    </row>
    <row r="133" spans="13:14" x14ac:dyDescent="0.25">
      <c r="M133" t="s">
        <v>224</v>
      </c>
      <c r="N133" t="s">
        <v>421</v>
      </c>
    </row>
    <row r="134" spans="13:14" x14ac:dyDescent="0.25">
      <c r="M134" t="s">
        <v>225</v>
      </c>
      <c r="N134" t="s">
        <v>422</v>
      </c>
    </row>
    <row r="135" spans="13:14" x14ac:dyDescent="0.25">
      <c r="M135" t="s">
        <v>226</v>
      </c>
      <c r="N135" t="s">
        <v>423</v>
      </c>
    </row>
    <row r="136" spans="13:14" x14ac:dyDescent="0.25">
      <c r="M136" t="s">
        <v>227</v>
      </c>
      <c r="N136" t="s">
        <v>546</v>
      </c>
    </row>
    <row r="137" spans="13:14" x14ac:dyDescent="0.25">
      <c r="M137" t="s">
        <v>228</v>
      </c>
      <c r="N137" t="s">
        <v>424</v>
      </c>
    </row>
    <row r="138" spans="13:14" x14ac:dyDescent="0.25">
      <c r="M138" t="s">
        <v>229</v>
      </c>
      <c r="N138" t="s">
        <v>425</v>
      </c>
    </row>
    <row r="139" spans="13:14" x14ac:dyDescent="0.25">
      <c r="M139" t="s">
        <v>230</v>
      </c>
      <c r="N139" t="s">
        <v>426</v>
      </c>
    </row>
    <row r="140" spans="13:14" x14ac:dyDescent="0.25">
      <c r="M140" t="s">
        <v>231</v>
      </c>
      <c r="N140" t="s">
        <v>427</v>
      </c>
    </row>
    <row r="141" spans="13:14" x14ac:dyDescent="0.25">
      <c r="M141" t="s">
        <v>232</v>
      </c>
      <c r="N141" t="s">
        <v>428</v>
      </c>
    </row>
    <row r="142" spans="13:14" x14ac:dyDescent="0.25">
      <c r="M142" t="s">
        <v>233</v>
      </c>
      <c r="N142" t="s">
        <v>429</v>
      </c>
    </row>
    <row r="143" spans="13:14" x14ac:dyDescent="0.25">
      <c r="M143" t="s">
        <v>234</v>
      </c>
      <c r="N143" t="s">
        <v>430</v>
      </c>
    </row>
    <row r="144" spans="13:14" x14ac:dyDescent="0.25">
      <c r="M144" t="s">
        <v>235</v>
      </c>
      <c r="N144" t="s">
        <v>431</v>
      </c>
    </row>
    <row r="145" spans="13:14" x14ac:dyDescent="0.25">
      <c r="M145" t="s">
        <v>236</v>
      </c>
      <c r="N145" t="s">
        <v>432</v>
      </c>
    </row>
    <row r="146" spans="13:14" x14ac:dyDescent="0.25">
      <c r="M146" t="s">
        <v>237</v>
      </c>
      <c r="N146" t="s">
        <v>433</v>
      </c>
    </row>
    <row r="147" spans="13:14" x14ac:dyDescent="0.25">
      <c r="M147" t="s">
        <v>238</v>
      </c>
      <c r="N147" t="s">
        <v>434</v>
      </c>
    </row>
    <row r="148" spans="13:14" x14ac:dyDescent="0.25">
      <c r="M148" t="s">
        <v>239</v>
      </c>
      <c r="N148" t="s">
        <v>435</v>
      </c>
    </row>
    <row r="149" spans="13:14" x14ac:dyDescent="0.25">
      <c r="M149" t="s">
        <v>240</v>
      </c>
      <c r="N149" t="s">
        <v>436</v>
      </c>
    </row>
    <row r="150" spans="13:14" x14ac:dyDescent="0.25">
      <c r="M150" t="s">
        <v>241</v>
      </c>
      <c r="N150" t="s">
        <v>437</v>
      </c>
    </row>
    <row r="151" spans="13:14" x14ac:dyDescent="0.25">
      <c r="M151" t="s">
        <v>242</v>
      </c>
      <c r="N151" t="s">
        <v>438</v>
      </c>
    </row>
    <row r="152" spans="13:14" x14ac:dyDescent="0.25">
      <c r="M152" t="s">
        <v>243</v>
      </c>
      <c r="N152" t="s">
        <v>439</v>
      </c>
    </row>
    <row r="153" spans="13:14" x14ac:dyDescent="0.25">
      <c r="M153" t="s">
        <v>244</v>
      </c>
      <c r="N153" t="s">
        <v>440</v>
      </c>
    </row>
    <row r="154" spans="13:14" x14ac:dyDescent="0.25">
      <c r="M154" t="s">
        <v>514</v>
      </c>
      <c r="N154" t="s">
        <v>515</v>
      </c>
    </row>
    <row r="155" spans="13:14" x14ac:dyDescent="0.25">
      <c r="M155" t="s">
        <v>245</v>
      </c>
      <c r="N155" t="s">
        <v>441</v>
      </c>
    </row>
    <row r="156" spans="13:14" x14ac:dyDescent="0.25">
      <c r="M156" t="s">
        <v>246</v>
      </c>
      <c r="N156" t="s">
        <v>442</v>
      </c>
    </row>
    <row r="157" spans="13:14" x14ac:dyDescent="0.25">
      <c r="M157" t="s">
        <v>247</v>
      </c>
      <c r="N157" t="s">
        <v>443</v>
      </c>
    </row>
    <row r="158" spans="13:14" x14ac:dyDescent="0.25">
      <c r="M158" t="s">
        <v>516</v>
      </c>
      <c r="N158" t="s">
        <v>517</v>
      </c>
    </row>
    <row r="159" spans="13:14" x14ac:dyDescent="0.25">
      <c r="M159" t="s">
        <v>248</v>
      </c>
      <c r="N159" t="s">
        <v>518</v>
      </c>
    </row>
    <row r="160" spans="13:14" x14ac:dyDescent="0.25">
      <c r="M160" t="s">
        <v>249</v>
      </c>
      <c r="N160" t="s">
        <v>444</v>
      </c>
    </row>
    <row r="161" spans="13:14" x14ac:dyDescent="0.25">
      <c r="M161" t="s">
        <v>250</v>
      </c>
      <c r="N161" t="s">
        <v>445</v>
      </c>
    </row>
    <row r="162" spans="13:14" x14ac:dyDescent="0.25">
      <c r="M162" t="s">
        <v>251</v>
      </c>
      <c r="N162" t="s">
        <v>446</v>
      </c>
    </row>
    <row r="163" spans="13:14" x14ac:dyDescent="0.25">
      <c r="M163" t="s">
        <v>252</v>
      </c>
      <c r="N163" t="s">
        <v>447</v>
      </c>
    </row>
    <row r="164" spans="13:14" x14ac:dyDescent="0.25">
      <c r="M164" t="s">
        <v>253</v>
      </c>
      <c r="N164" t="s">
        <v>448</v>
      </c>
    </row>
    <row r="165" spans="13:14" x14ac:dyDescent="0.25">
      <c r="M165" t="s">
        <v>254</v>
      </c>
      <c r="N165" t="s">
        <v>449</v>
      </c>
    </row>
    <row r="166" spans="13:14" x14ac:dyDescent="0.25">
      <c r="M166" t="s">
        <v>255</v>
      </c>
      <c r="N166" t="s">
        <v>450</v>
      </c>
    </row>
    <row r="167" spans="13:14" x14ac:dyDescent="0.25">
      <c r="M167" t="s">
        <v>256</v>
      </c>
      <c r="N167" t="s">
        <v>451</v>
      </c>
    </row>
    <row r="168" spans="13:14" x14ac:dyDescent="0.25">
      <c r="M168" t="s">
        <v>257</v>
      </c>
      <c r="N168" t="s">
        <v>452</v>
      </c>
    </row>
    <row r="169" spans="13:14" x14ac:dyDescent="0.25">
      <c r="M169" t="s">
        <v>258</v>
      </c>
      <c r="N169" t="s">
        <v>453</v>
      </c>
    </row>
    <row r="170" spans="13:14" x14ac:dyDescent="0.25">
      <c r="M170" t="s">
        <v>259</v>
      </c>
      <c r="N170" t="s">
        <v>454</v>
      </c>
    </row>
    <row r="171" spans="13:14" x14ac:dyDescent="0.25">
      <c r="M171" t="s">
        <v>519</v>
      </c>
      <c r="N171" t="s">
        <v>520</v>
      </c>
    </row>
    <row r="172" spans="13:14" x14ac:dyDescent="0.25">
      <c r="M172" t="s">
        <v>260</v>
      </c>
      <c r="N172" t="s">
        <v>547</v>
      </c>
    </row>
    <row r="173" spans="13:14" x14ac:dyDescent="0.25">
      <c r="M173" t="s">
        <v>261</v>
      </c>
      <c r="N173" t="s">
        <v>521</v>
      </c>
    </row>
    <row r="174" spans="13:14" x14ac:dyDescent="0.25">
      <c r="M174" t="s">
        <v>262</v>
      </c>
      <c r="N174" t="s">
        <v>455</v>
      </c>
    </row>
    <row r="175" spans="13:14" x14ac:dyDescent="0.25">
      <c r="M175" t="s">
        <v>263</v>
      </c>
      <c r="N175" t="s">
        <v>456</v>
      </c>
    </row>
    <row r="176" spans="13:14" x14ac:dyDescent="0.25">
      <c r="M176" t="s">
        <v>522</v>
      </c>
      <c r="N176" t="s">
        <v>523</v>
      </c>
    </row>
    <row r="177" spans="13:14" x14ac:dyDescent="0.25">
      <c r="M177" t="s">
        <v>264</v>
      </c>
      <c r="N177" t="s">
        <v>457</v>
      </c>
    </row>
    <row r="178" spans="13:14" x14ac:dyDescent="0.25">
      <c r="M178" t="s">
        <v>265</v>
      </c>
      <c r="N178" t="s">
        <v>458</v>
      </c>
    </row>
    <row r="179" spans="13:14" x14ac:dyDescent="0.25">
      <c r="M179" t="s">
        <v>266</v>
      </c>
      <c r="N179" t="s">
        <v>459</v>
      </c>
    </row>
    <row r="180" spans="13:14" x14ac:dyDescent="0.25">
      <c r="M180" t="s">
        <v>267</v>
      </c>
      <c r="N180" t="s">
        <v>460</v>
      </c>
    </row>
    <row r="181" spans="13:14" x14ac:dyDescent="0.25">
      <c r="M181" t="s">
        <v>268</v>
      </c>
      <c r="N181" t="s">
        <v>461</v>
      </c>
    </row>
    <row r="182" spans="13:14" x14ac:dyDescent="0.25">
      <c r="M182" t="s">
        <v>269</v>
      </c>
      <c r="N182" t="s">
        <v>462</v>
      </c>
    </row>
    <row r="183" spans="13:14" x14ac:dyDescent="0.25">
      <c r="M183" t="s">
        <v>270</v>
      </c>
      <c r="N183" t="s">
        <v>463</v>
      </c>
    </row>
    <row r="184" spans="13:14" x14ac:dyDescent="0.25">
      <c r="M184" t="s">
        <v>271</v>
      </c>
      <c r="N184" t="s">
        <v>464</v>
      </c>
    </row>
    <row r="185" spans="13:14" x14ac:dyDescent="0.25">
      <c r="M185" t="s">
        <v>272</v>
      </c>
      <c r="N185" t="s">
        <v>465</v>
      </c>
    </row>
    <row r="186" spans="13:14" x14ac:dyDescent="0.25">
      <c r="M186" t="s">
        <v>524</v>
      </c>
      <c r="N186" t="s">
        <v>525</v>
      </c>
    </row>
    <row r="187" spans="13:14" x14ac:dyDescent="0.25">
      <c r="M187" t="s">
        <v>273</v>
      </c>
      <c r="N187" t="s">
        <v>497</v>
      </c>
    </row>
    <row r="188" spans="13:14" x14ac:dyDescent="0.25">
      <c r="M188" t="s">
        <v>274</v>
      </c>
      <c r="N188" t="s">
        <v>466</v>
      </c>
    </row>
    <row r="189" spans="13:14" x14ac:dyDescent="0.25">
      <c r="M189" t="s">
        <v>275</v>
      </c>
      <c r="N189" t="s">
        <v>467</v>
      </c>
    </row>
    <row r="190" spans="13:14" x14ac:dyDescent="0.25">
      <c r="M190" t="s">
        <v>276</v>
      </c>
      <c r="N190" t="s">
        <v>468</v>
      </c>
    </row>
    <row r="191" spans="13:14" x14ac:dyDescent="0.25">
      <c r="M191" t="s">
        <v>277</v>
      </c>
      <c r="N191" t="s">
        <v>469</v>
      </c>
    </row>
    <row r="192" spans="13:14" x14ac:dyDescent="0.25">
      <c r="M192" t="s">
        <v>278</v>
      </c>
      <c r="N192" t="s">
        <v>470</v>
      </c>
    </row>
    <row r="193" spans="13:14" x14ac:dyDescent="0.25">
      <c r="M193" t="s">
        <v>279</v>
      </c>
      <c r="N193" t="s">
        <v>471</v>
      </c>
    </row>
    <row r="194" spans="13:14" x14ac:dyDescent="0.25">
      <c r="M194" t="s">
        <v>280</v>
      </c>
      <c r="N194" t="s">
        <v>472</v>
      </c>
    </row>
    <row r="195" spans="13:14" x14ac:dyDescent="0.25">
      <c r="M195" t="s">
        <v>281</v>
      </c>
      <c r="N195" t="s">
        <v>473</v>
      </c>
    </row>
    <row r="196" spans="13:14" x14ac:dyDescent="0.25">
      <c r="M196" t="s">
        <v>282</v>
      </c>
      <c r="N196" t="s">
        <v>474</v>
      </c>
    </row>
    <row r="197" spans="13:14" x14ac:dyDescent="0.25">
      <c r="M197" t="s">
        <v>283</v>
      </c>
      <c r="N197" t="s">
        <v>475</v>
      </c>
    </row>
    <row r="198" spans="13:14" x14ac:dyDescent="0.25">
      <c r="M198" t="s">
        <v>284</v>
      </c>
      <c r="N198" t="s">
        <v>476</v>
      </c>
    </row>
    <row r="199" spans="13:14" x14ac:dyDescent="0.25">
      <c r="M199" t="s">
        <v>285</v>
      </c>
      <c r="N199" t="s">
        <v>477</v>
      </c>
    </row>
    <row r="200" spans="13:14" x14ac:dyDescent="0.25">
      <c r="M200" t="s">
        <v>286</v>
      </c>
      <c r="N200" t="s">
        <v>478</v>
      </c>
    </row>
    <row r="201" spans="13:14" x14ac:dyDescent="0.25">
      <c r="M201" t="s">
        <v>287</v>
      </c>
      <c r="N201" t="s">
        <v>479</v>
      </c>
    </row>
    <row r="202" spans="13:14" x14ac:dyDescent="0.25">
      <c r="M202" t="s">
        <v>288</v>
      </c>
      <c r="N202" t="s">
        <v>480</v>
      </c>
    </row>
    <row r="203" spans="13:14" x14ac:dyDescent="0.25">
      <c r="M203" t="s">
        <v>289</v>
      </c>
      <c r="N203" t="s">
        <v>481</v>
      </c>
    </row>
    <row r="204" spans="13:14" x14ac:dyDescent="0.25">
      <c r="M204" t="s">
        <v>290</v>
      </c>
      <c r="N204" t="s">
        <v>482</v>
      </c>
    </row>
    <row r="205" spans="13:14" x14ac:dyDescent="0.25">
      <c r="M205" t="s">
        <v>291</v>
      </c>
      <c r="N205" t="s">
        <v>483</v>
      </c>
    </row>
    <row r="206" spans="13:14" x14ac:dyDescent="0.25">
      <c r="M206" t="s">
        <v>292</v>
      </c>
      <c r="N206" t="s">
        <v>484</v>
      </c>
    </row>
    <row r="207" spans="13:14" x14ac:dyDescent="0.25">
      <c r="M207" t="s">
        <v>293</v>
      </c>
      <c r="N207" t="s">
        <v>485</v>
      </c>
    </row>
    <row r="208" spans="13:14" x14ac:dyDescent="0.25">
      <c r="M208" t="s">
        <v>294</v>
      </c>
      <c r="N208" t="s">
        <v>486</v>
      </c>
    </row>
    <row r="209" spans="13:14" x14ac:dyDescent="0.25">
      <c r="M209" t="s">
        <v>295</v>
      </c>
      <c r="N209" t="s">
        <v>487</v>
      </c>
    </row>
    <row r="210" spans="13:14" x14ac:dyDescent="0.25">
      <c r="M210" t="s">
        <v>296</v>
      </c>
      <c r="N210" t="s">
        <v>488</v>
      </c>
    </row>
    <row r="211" spans="13:14" x14ac:dyDescent="0.25">
      <c r="M211" t="s">
        <v>297</v>
      </c>
      <c r="N211" t="s">
        <v>489</v>
      </c>
    </row>
    <row r="212" spans="13:14" x14ac:dyDescent="0.25">
      <c r="M212" t="s">
        <v>298</v>
      </c>
      <c r="N212" t="s">
        <v>490</v>
      </c>
    </row>
    <row r="213" spans="13:14" x14ac:dyDescent="0.25">
      <c r="M213" t="s">
        <v>299</v>
      </c>
      <c r="N213" t="s">
        <v>491</v>
      </c>
    </row>
    <row r="214" spans="13:14" x14ac:dyDescent="0.25">
      <c r="M214" t="s">
        <v>300</v>
      </c>
      <c r="N214" t="s">
        <v>492</v>
      </c>
    </row>
    <row r="215" spans="13:14" x14ac:dyDescent="0.25">
      <c r="M215" t="s">
        <v>548</v>
      </c>
      <c r="N215" t="s">
        <v>549</v>
      </c>
    </row>
    <row r="216" spans="13:14" x14ac:dyDescent="0.25">
      <c r="M216" t="s">
        <v>550</v>
      </c>
      <c r="N216" t="s">
        <v>551</v>
      </c>
    </row>
    <row r="217" spans="13:14" x14ac:dyDescent="0.25">
      <c r="M217" t="s">
        <v>301</v>
      </c>
      <c r="N217" t="s">
        <v>493</v>
      </c>
    </row>
    <row r="218" spans="13:14" x14ac:dyDescent="0.25">
      <c r="M218" t="s">
        <v>552</v>
      </c>
      <c r="N218" t="s">
        <v>553</v>
      </c>
    </row>
    <row r="219" spans="13:14" x14ac:dyDescent="0.25">
      <c r="M219" t="s">
        <v>302</v>
      </c>
      <c r="N219" t="s">
        <v>494</v>
      </c>
    </row>
    <row r="220" spans="13:14" x14ac:dyDescent="0.25">
      <c r="M220" t="s">
        <v>303</v>
      </c>
      <c r="N220" t="s">
        <v>495</v>
      </c>
    </row>
  </sheetData>
  <pageMargins left="0.7" right="0.7" top="0.75" bottom="0.75" header="0.3" footer="0.3"/>
  <tableParts count="7">
    <tablePart r:id="rId1"/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FRONT PAGE</vt:lpstr>
      <vt:lpstr>DETAILED CHANGES</vt:lpstr>
      <vt:lpstr>LOOKUPS</vt:lpstr>
      <vt:lpstr>bDateChange</vt:lpstr>
      <vt:lpstr>bNewTasks</vt:lpstr>
      <vt:lpstr>bUplift</vt:lpstr>
      <vt:lpstr>'DETAILED CHANGES'!Print_Titles</vt:lpstr>
    </vt:vector>
  </TitlesOfParts>
  <Company>University of Oxford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James Boon</dc:creator>
  <cp:lastModifiedBy>Daniel Meacoe</cp:lastModifiedBy>
  <cp:lastPrinted>2018-07-04T13:05:32Z</cp:lastPrinted>
  <dcterms:created xsi:type="dcterms:W3CDTF">2018-03-20T11:03:49Z</dcterms:created>
  <dcterms:modified xsi:type="dcterms:W3CDTF">2025-11-18T10:55:11Z</dcterms:modified>
</cp:coreProperties>
</file>